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'Дашборд'!C66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'Дашборд'!$A$67:$A$96</f>
            </numRef>
          </cat>
          <val>
            <numRef>
              <f>'Дашборд'!$C$67:$C$96</f>
            </numRef>
          </val>
        </ser>
        <ser>
          <idx val="1"/>
          <order val="1"/>
          <tx>
            <strRef>
              <f>'Дашборд'!D66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'Дашборд'!$A$67:$A$96</f>
            </numRef>
          </cat>
          <val>
            <numRef>
              <f>'Дашборд'!$D$67:$D$96</f>
            </numRef>
          </val>
        </ser>
        <ser>
          <idx val="2"/>
          <order val="2"/>
          <tx>
            <strRef>
              <f>'Дашборд'!E66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'Дашборд'!$A$67:$A$96</f>
            </numRef>
          </cat>
          <val>
            <numRef>
              <f>'Дашборд'!$E$67:$E$96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57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30.06.2026</t>
        </is>
      </c>
    </row>
    <row r="2">
      <c r="E2" t="inlineStr">
        <is>
          <t>Период: 01.06.2026 — 30.06.2026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Зайцев Анатолий Викторович</t>
        </is>
      </c>
      <c r="E7" s="7" t="n">
        <v>25515.58</v>
      </c>
      <c r="F7" s="7" t="n">
        <v>15</v>
      </c>
      <c r="G7" s="7" t="n">
        <v>3688.75</v>
      </c>
      <c r="H7" s="7" t="n">
        <v>4</v>
      </c>
      <c r="I7" s="7" t="n">
        <v>0</v>
      </c>
      <c r="J7" s="7" t="n">
        <v>9</v>
      </c>
      <c r="K7" s="7">
        <f>ROUND(J7*BP7/100,0)*100</f>
        <v/>
      </c>
      <c r="L7" s="7" t="n">
        <v>0</v>
      </c>
      <c r="M7" s="7">
        <f>E7-K7</f>
        <v/>
      </c>
      <c r="N7" s="7" t="n">
        <v>1</v>
      </c>
      <c r="O7" s="7" t="n">
        <v>11749</v>
      </c>
      <c r="P7" s="7" t="n">
        <v>6</v>
      </c>
      <c r="Q7" s="7" t="n">
        <v>7590</v>
      </c>
      <c r="R7" s="7" t="n">
        <v>8</v>
      </c>
      <c r="S7" s="7" t="n">
        <v>0</v>
      </c>
      <c r="T7" s="7" t="n">
        <v>9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15779</v>
      </c>
      <c r="Z7" s="7" t="n">
        <v>8</v>
      </c>
      <c r="AA7" s="7" t="n">
        <v>10136.25</v>
      </c>
      <c r="AB7" s="7" t="n">
        <v>11</v>
      </c>
      <c r="AC7" s="7" t="n">
        <v>0</v>
      </c>
      <c r="AD7" s="7" t="n">
        <v>9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22497.75</v>
      </c>
      <c r="AJ7" s="7" t="n">
        <v>12</v>
      </c>
      <c r="AK7" s="7" t="n">
        <v>10187.5</v>
      </c>
      <c r="AL7" s="7" t="n">
        <v>11</v>
      </c>
      <c r="AM7" s="7" t="n">
        <v>0</v>
      </c>
      <c r="AN7" s="7" t="n">
        <v>9</v>
      </c>
      <c r="AO7" s="7">
        <f>ROUND(AN7*BP7/100,0)*100</f>
        <v/>
      </c>
      <c r="AP7" s="7" t="n">
        <v>0</v>
      </c>
      <c r="AQ7" s="7">
        <f>AI7-AO7</f>
        <v/>
      </c>
      <c r="AR7" s="7" t="n">
        <v>1</v>
      </c>
      <c r="AS7" s="7" t="n">
        <v>3846.25</v>
      </c>
      <c r="AT7" s="7" t="n">
        <v>2</v>
      </c>
      <c r="AU7" s="7" t="n">
        <v>883.75</v>
      </c>
      <c r="AV7" s="7" t="n">
        <v>1</v>
      </c>
      <c r="AW7" s="7" t="n">
        <v>0</v>
      </c>
      <c r="AX7" s="7" t="n">
        <v>2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1574.052077922078</v>
      </c>
      <c r="BQ7" s="7">
        <f>BO7/30*30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МТ</t>
        </is>
      </c>
      <c r="D8" s="6" t="inlineStr">
        <is>
          <t>Киселевская Яна Александровна</t>
        </is>
      </c>
      <c r="E8" s="7" t="n">
        <v>6910</v>
      </c>
      <c r="F8" s="7" t="n">
        <v>3</v>
      </c>
      <c r="G8" s="7" t="n">
        <v>8905</v>
      </c>
      <c r="H8" s="7" t="n">
        <v>9</v>
      </c>
      <c r="I8" s="7" t="n">
        <v>0</v>
      </c>
      <c r="J8" s="7" t="n">
        <v>32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30887</v>
      </c>
      <c r="P8" s="7" t="n">
        <v>14</v>
      </c>
      <c r="Q8" s="7" t="n">
        <v>50530</v>
      </c>
      <c r="R8" s="7" t="n">
        <v>49</v>
      </c>
      <c r="S8" s="7" t="n">
        <v>0</v>
      </c>
      <c r="T8" s="7" t="n">
        <v>32</v>
      </c>
      <c r="U8" s="7">
        <f>ROUND(T8*BP8/100,0)*100</f>
        <v/>
      </c>
      <c r="V8" s="7" t="n">
        <v>0</v>
      </c>
      <c r="W8" s="7">
        <f>O8-U8</f>
        <v/>
      </c>
      <c r="X8" s="7" t="n">
        <v>2</v>
      </c>
      <c r="Y8" s="7" t="n">
        <v>36341</v>
      </c>
      <c r="Z8" s="7" t="n">
        <v>18</v>
      </c>
      <c r="AA8" s="7" t="n">
        <v>32374.75</v>
      </c>
      <c r="AB8" s="7" t="n">
        <v>32</v>
      </c>
      <c r="AC8" s="7" t="n">
        <v>0</v>
      </c>
      <c r="AD8" s="7" t="n">
        <v>32</v>
      </c>
      <c r="AE8" s="7">
        <f>ROUND(AD8*BP8/100,0)*100</f>
        <v/>
      </c>
      <c r="AF8" s="7" t="n">
        <v>0</v>
      </c>
      <c r="AG8" s="7">
        <f>Y8-AE8</f>
        <v/>
      </c>
      <c r="AH8" s="7" t="n">
        <v>1</v>
      </c>
      <c r="AI8" s="7" t="n">
        <v>16903.5</v>
      </c>
      <c r="AJ8" s="7" t="n">
        <v>9</v>
      </c>
      <c r="AK8" s="7" t="n">
        <v>28863.75</v>
      </c>
      <c r="AL8" s="7" t="n">
        <v>28</v>
      </c>
      <c r="AM8" s="7" t="n">
        <v>0</v>
      </c>
      <c r="AN8" s="7" t="n">
        <v>32</v>
      </c>
      <c r="AO8" s="7">
        <f>ROUND(AN8*BP8/100,0)*100</f>
        <v/>
      </c>
      <c r="AP8" s="7" t="n">
        <v>0</v>
      </c>
      <c r="AQ8" s="7">
        <f>AI8-AO8</f>
        <v/>
      </c>
      <c r="AR8" s="7" t="n">
        <v>1</v>
      </c>
      <c r="AS8" s="7" t="n">
        <v>3906</v>
      </c>
      <c r="AT8" s="7" t="n">
        <v>2</v>
      </c>
      <c r="AU8" s="7" t="n">
        <v>3000</v>
      </c>
      <c r="AV8" s="7" t="n">
        <v>3</v>
      </c>
      <c r="AW8" s="7" t="n">
        <v>0</v>
      </c>
      <c r="AX8" s="7" t="n">
        <v>9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1365.313073394495</v>
      </c>
      <c r="BQ8" s="7">
        <f>BO8/30*30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МТ</t>
        </is>
      </c>
      <c r="D9" s="6" t="inlineStr">
        <is>
          <t>Колос Виктор Андреевич</t>
        </is>
      </c>
      <c r="E9" s="7" t="n">
        <v>7560</v>
      </c>
      <c r="F9" s="7" t="n">
        <v>3</v>
      </c>
      <c r="G9" s="7" t="n">
        <v>45532.5</v>
      </c>
      <c r="H9" s="7" t="n">
        <v>39</v>
      </c>
      <c r="I9" s="7" t="n">
        <v>0</v>
      </c>
      <c r="J9" s="7" t="n">
        <v>82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0</v>
      </c>
      <c r="P9" s="7" t="n">
        <v>0</v>
      </c>
      <c r="Q9" s="7" t="n">
        <v>57008</v>
      </c>
      <c r="R9" s="7" t="n">
        <v>48</v>
      </c>
      <c r="S9" s="7" t="n">
        <v>0</v>
      </c>
      <c r="T9" s="7" t="n">
        <v>82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0</v>
      </c>
      <c r="Z9" s="7" t="n">
        <v>0</v>
      </c>
      <c r="AA9" s="7" t="n">
        <v>0</v>
      </c>
      <c r="AB9" s="7" t="n">
        <v>0</v>
      </c>
      <c r="AC9" s="7" t="n">
        <v>0</v>
      </c>
      <c r="AD9" s="7" t="n">
        <v>82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0</v>
      </c>
      <c r="AJ9" s="7" t="n">
        <v>0</v>
      </c>
      <c r="AK9" s="7" t="n">
        <v>0</v>
      </c>
      <c r="AL9" s="7" t="n">
        <v>0</v>
      </c>
      <c r="AM9" s="7" t="n">
        <v>0</v>
      </c>
      <c r="AN9" s="7" t="n">
        <v>82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24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157944.16</v>
      </c>
      <c r="BO9" s="7">
        <f>BL9+BM9+BN9</f>
        <v/>
      </c>
      <c r="BP9" s="7" t="n">
        <v>1190.238368644068</v>
      </c>
      <c r="BQ9" s="7">
        <f>BO9/30*30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МТ</t>
        </is>
      </c>
      <c r="D10" s="6" t="inlineStr">
        <is>
          <t>Парфенова Ксения Александровна</t>
        </is>
      </c>
      <c r="E10" s="7" t="n">
        <v>20007.5</v>
      </c>
      <c r="F10" s="7" t="n">
        <v>9</v>
      </c>
      <c r="G10" s="7" t="n">
        <v>6720</v>
      </c>
      <c r="H10" s="7" t="n">
        <v>6</v>
      </c>
      <c r="I10" s="7" t="n">
        <v>0</v>
      </c>
      <c r="J10" s="7" t="n">
        <v>12</v>
      </c>
      <c r="K10" s="7">
        <f>ROUND(J10*BP10/100,0)*100</f>
        <v/>
      </c>
      <c r="L10" s="7" t="n">
        <v>0</v>
      </c>
      <c r="M10" s="7">
        <f>E10-K10</f>
        <v/>
      </c>
      <c r="N10" s="7" t="n">
        <v>1</v>
      </c>
      <c r="O10" s="7" t="n">
        <v>17837.5</v>
      </c>
      <c r="P10" s="7" t="n">
        <v>8</v>
      </c>
      <c r="Q10" s="7" t="n">
        <v>9895</v>
      </c>
      <c r="R10" s="7" t="n">
        <v>9</v>
      </c>
      <c r="S10" s="7" t="n">
        <v>0</v>
      </c>
      <c r="T10" s="7" t="n">
        <v>12</v>
      </c>
      <c r="U10" s="7">
        <f>ROUND(T10*BP10/100,0)*100</f>
        <v/>
      </c>
      <c r="V10" s="7" t="n">
        <v>0</v>
      </c>
      <c r="W10" s="7">
        <f>O10-U10</f>
        <v/>
      </c>
      <c r="X10" s="7" t="n">
        <v>1</v>
      </c>
      <c r="Y10" s="7" t="n">
        <v>14017.5</v>
      </c>
      <c r="Z10" s="7" t="n">
        <v>6</v>
      </c>
      <c r="AA10" s="7" t="n">
        <v>6600</v>
      </c>
      <c r="AB10" s="7" t="n">
        <v>6</v>
      </c>
      <c r="AC10" s="7" t="n">
        <v>0</v>
      </c>
      <c r="AD10" s="7" t="n">
        <v>12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13087.5</v>
      </c>
      <c r="AJ10" s="7" t="n">
        <v>6</v>
      </c>
      <c r="AK10" s="7" t="n">
        <v>0</v>
      </c>
      <c r="AL10" s="7" t="n">
        <v>0</v>
      </c>
      <c r="AM10" s="7" t="n">
        <v>0</v>
      </c>
      <c r="AN10" s="7" t="n">
        <v>12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6765</v>
      </c>
      <c r="AT10" s="7" t="n">
        <v>3</v>
      </c>
      <c r="AU10" s="7" t="n">
        <v>3147.5</v>
      </c>
      <c r="AV10" s="7" t="n">
        <v>3</v>
      </c>
      <c r="AW10" s="7" t="n">
        <v>0</v>
      </c>
      <c r="AX10" s="7" t="n">
        <v>3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1809.427631578947</v>
      </c>
      <c r="BQ10" s="7">
        <f>BO10/30*30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Парфенова Олеся Александровна</t>
        </is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17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0</v>
      </c>
      <c r="P11" s="7" t="n">
        <v>0</v>
      </c>
      <c r="Q11" s="7" t="n">
        <v>0</v>
      </c>
      <c r="R11" s="7" t="n">
        <v>0</v>
      </c>
      <c r="S11" s="7" t="n">
        <v>0</v>
      </c>
      <c r="T11" s="7" t="n">
        <v>17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0</v>
      </c>
      <c r="Z11" s="7" t="n">
        <v>0</v>
      </c>
      <c r="AA11" s="7" t="n">
        <v>0</v>
      </c>
      <c r="AB11" s="7" t="n">
        <v>0</v>
      </c>
      <c r="AC11" s="7" t="n">
        <v>0</v>
      </c>
      <c r="AD11" s="7" t="n">
        <v>17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0</v>
      </c>
      <c r="AJ11" s="7" t="n">
        <v>0</v>
      </c>
      <c r="AK11" s="7" t="n">
        <v>0</v>
      </c>
      <c r="AL11" s="7" t="n">
        <v>0</v>
      </c>
      <c r="AM11" s="7" t="n">
        <v>0</v>
      </c>
      <c r="AN11" s="7" t="n">
        <v>17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5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2087.471875</v>
      </c>
      <c r="BQ11" s="7">
        <f>BO11/30*30</f>
        <v/>
      </c>
      <c r="BR11" s="7">
        <f>IFERROR(BL11/BE11,0)</f>
        <v/>
      </c>
    </row>
    <row r="12">
      <c r="A12" s="6" t="n">
        <v>6</v>
      </c>
      <c r="B12" s="6" t="inlineStr">
        <is>
          <t>2026-03-01</t>
        </is>
      </c>
      <c r="C12" s="6" t="inlineStr">
        <is>
          <t>ПТ</t>
        </is>
      </c>
      <c r="D12" s="6" t="inlineStr">
        <is>
          <t>Созонов Роман Алексеевич</t>
        </is>
      </c>
      <c r="E12" s="7" t="n">
        <v>11795</v>
      </c>
      <c r="F12" s="7" t="n">
        <v>6</v>
      </c>
      <c r="G12" s="7" t="n">
        <v>14916.25</v>
      </c>
      <c r="H12" s="7" t="n">
        <v>16</v>
      </c>
      <c r="I12" s="7" t="n">
        <v>0</v>
      </c>
      <c r="J12" s="7" t="n">
        <v>14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11682.5</v>
      </c>
      <c r="P12" s="7" t="n">
        <v>6</v>
      </c>
      <c r="Q12" s="7" t="n">
        <v>18295</v>
      </c>
      <c r="R12" s="7" t="n">
        <v>20</v>
      </c>
      <c r="S12" s="7" t="n">
        <v>0</v>
      </c>
      <c r="T12" s="7" t="n">
        <v>14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15758.75</v>
      </c>
      <c r="Z12" s="7" t="n">
        <v>9</v>
      </c>
      <c r="AA12" s="7" t="n">
        <v>14450</v>
      </c>
      <c r="AB12" s="7" t="n">
        <v>16</v>
      </c>
      <c r="AC12" s="7" t="n">
        <v>0</v>
      </c>
      <c r="AD12" s="7" t="n">
        <v>14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18530</v>
      </c>
      <c r="AJ12" s="7" t="n">
        <v>10</v>
      </c>
      <c r="AK12" s="7" t="n">
        <v>22358.75</v>
      </c>
      <c r="AL12" s="7" t="n">
        <v>24</v>
      </c>
      <c r="AM12" s="7" t="n">
        <v>0</v>
      </c>
      <c r="AN12" s="7" t="n">
        <v>14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6036.25</v>
      </c>
      <c r="AT12" s="7" t="n">
        <v>3</v>
      </c>
      <c r="AU12" s="7" t="n">
        <v>8368.75</v>
      </c>
      <c r="AV12" s="7" t="n">
        <v>9</v>
      </c>
      <c r="AW12" s="7" t="n">
        <v>0</v>
      </c>
      <c r="AX12" s="7" t="n">
        <v>4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1161.071428571429</v>
      </c>
      <c r="BQ12" s="7">
        <f>BO12/30*30</f>
        <v/>
      </c>
      <c r="BR12" s="7">
        <f>IFERROR(BL12/BE12,0)</f>
        <v/>
      </c>
    </row>
    <row r="13">
      <c r="A13" s="6" t="n">
        <v>7</v>
      </c>
      <c r="B13" s="6" t="inlineStr">
        <is>
          <t>2026-03-01</t>
        </is>
      </c>
      <c r="C13" s="6" t="inlineStr">
        <is>
          <t>ПТ</t>
        </is>
      </c>
      <c r="D13" s="6" t="inlineStr">
        <is>
          <t>Федяй Антон Владиславович</t>
        </is>
      </c>
      <c r="E13" s="7" t="n">
        <v>0</v>
      </c>
      <c r="F13" s="7" t="n">
        <v>0</v>
      </c>
      <c r="G13" s="7" t="n">
        <v>31133</v>
      </c>
      <c r="H13" s="7" t="n">
        <v>35</v>
      </c>
      <c r="I13" s="7" t="n">
        <v>0</v>
      </c>
      <c r="J13" s="7" t="n">
        <v>20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0</v>
      </c>
      <c r="P13" s="7" t="n">
        <v>0</v>
      </c>
      <c r="Q13" s="7" t="n">
        <v>30992.25</v>
      </c>
      <c r="R13" s="7" t="n">
        <v>34</v>
      </c>
      <c r="S13" s="7" t="n">
        <v>0</v>
      </c>
      <c r="T13" s="7" t="n">
        <v>20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0</v>
      </c>
      <c r="Z13" s="7" t="n">
        <v>0</v>
      </c>
      <c r="AA13" s="7" t="n">
        <v>27282.5</v>
      </c>
      <c r="AB13" s="7" t="n">
        <v>30</v>
      </c>
      <c r="AC13" s="7" t="n">
        <v>0</v>
      </c>
      <c r="AD13" s="7" t="n">
        <v>20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0</v>
      </c>
      <c r="AJ13" s="7" t="n">
        <v>0</v>
      </c>
      <c r="AK13" s="7" t="n">
        <v>25479.25</v>
      </c>
      <c r="AL13" s="7" t="n">
        <v>28</v>
      </c>
      <c r="AM13" s="7" t="n">
        <v>0</v>
      </c>
      <c r="AN13" s="7" t="n">
        <v>20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0</v>
      </c>
      <c r="AT13" s="7" t="n">
        <v>0</v>
      </c>
      <c r="AU13" s="7" t="n">
        <v>4418.75</v>
      </c>
      <c r="AV13" s="7" t="n">
        <v>5</v>
      </c>
      <c r="AW13" s="7" t="n">
        <v>0</v>
      </c>
      <c r="AX13" s="7" t="n">
        <v>6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925.339393939394</v>
      </c>
      <c r="BQ13" s="7">
        <f>BO13/30*30</f>
        <v/>
      </c>
      <c r="BR13" s="7">
        <f>IFERROR(BL13/BE13,0)</f>
        <v/>
      </c>
    </row>
    <row r="14">
      <c r="A14" s="6" t="n">
        <v>8</v>
      </c>
      <c r="B14" s="6" t="inlineStr">
        <is>
          <t>2026-03-01</t>
        </is>
      </c>
      <c r="C14" s="6" t="inlineStr">
        <is>
          <t>ПТ</t>
        </is>
      </c>
      <c r="D14" s="6" t="inlineStr">
        <is>
          <t>Якимович Богдан Петрович</t>
        </is>
      </c>
      <c r="E14" s="7" t="n">
        <v>28275.84</v>
      </c>
      <c r="F14" s="7" t="n">
        <v>16</v>
      </c>
      <c r="G14" s="7" t="n">
        <v>0</v>
      </c>
      <c r="H14" s="7" t="n">
        <v>0</v>
      </c>
      <c r="I14" s="7" t="n">
        <v>0</v>
      </c>
      <c r="J14" s="7" t="n">
        <v>7</v>
      </c>
      <c r="K14" s="7">
        <f>ROUND(J14*BP14/100,0)*100</f>
        <v/>
      </c>
      <c r="L14" s="7" t="n">
        <v>0</v>
      </c>
      <c r="M14" s="7">
        <f>E14-K14</f>
        <v/>
      </c>
      <c r="N14" s="7" t="n">
        <v>3</v>
      </c>
      <c r="O14" s="7" t="n">
        <v>16139.17</v>
      </c>
      <c r="P14" s="7" t="n">
        <v>9</v>
      </c>
      <c r="Q14" s="7" t="n">
        <v>0</v>
      </c>
      <c r="R14" s="7" t="n">
        <v>0</v>
      </c>
      <c r="S14" s="7" t="n">
        <v>0</v>
      </c>
      <c r="T14" s="7" t="n">
        <v>7</v>
      </c>
      <c r="U14" s="7">
        <f>ROUND(T14*BP14/100,0)*100</f>
        <v/>
      </c>
      <c r="V14" s="7" t="n">
        <v>0</v>
      </c>
      <c r="W14" s="7">
        <f>O14-U14</f>
        <v/>
      </c>
      <c r="X14" s="7" t="n">
        <v>2</v>
      </c>
      <c r="Y14" s="7" t="n">
        <v>13120.84</v>
      </c>
      <c r="Z14" s="7" t="n">
        <v>7</v>
      </c>
      <c r="AA14" s="7" t="n">
        <v>0</v>
      </c>
      <c r="AB14" s="7" t="n">
        <v>0</v>
      </c>
      <c r="AC14" s="7" t="n">
        <v>0</v>
      </c>
      <c r="AD14" s="7" t="n">
        <v>7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1</v>
      </c>
      <c r="AI14" s="7" t="n">
        <v>24449.16</v>
      </c>
      <c r="AJ14" s="7" t="n">
        <v>13</v>
      </c>
      <c r="AK14" s="7" t="n">
        <v>0</v>
      </c>
      <c r="AL14" s="7" t="n">
        <v>0</v>
      </c>
      <c r="AM14" s="7" t="n">
        <v>0</v>
      </c>
      <c r="AN14" s="7" t="n">
        <v>7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3</v>
      </c>
      <c r="AS14" s="7" t="n">
        <v>8882</v>
      </c>
      <c r="AT14" s="7" t="n">
        <v>5</v>
      </c>
      <c r="AU14" s="7" t="n">
        <v>1020</v>
      </c>
      <c r="AV14" s="7" t="n">
        <v>1</v>
      </c>
      <c r="AW14" s="7" t="n">
        <v>0</v>
      </c>
      <c r="AX14" s="7" t="n">
        <v>2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1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1869.04671875</v>
      </c>
      <c r="BQ14" s="7">
        <f>BO14/30*30</f>
        <v/>
      </c>
      <c r="BR14" s="7">
        <f>IFERROR(BL14/BE14,0)</f>
        <v/>
      </c>
    </row>
    <row r="15">
      <c r="A15" s="8" t="n"/>
      <c r="B15" s="8" t="n"/>
      <c r="C15" s="8" t="n"/>
      <c r="D15" s="8" t="inlineStr">
        <is>
          <t>Итого БАС</t>
        </is>
      </c>
      <c r="E15" s="9">
        <f>SUM(E7:E14)</f>
        <v/>
      </c>
      <c r="F15" s="9">
        <f>SUM(F7:F14)</f>
        <v/>
      </c>
      <c r="G15" s="9">
        <f>SUM(G7:G14)</f>
        <v/>
      </c>
      <c r="H15" s="9">
        <f>SUM(H7:H14)</f>
        <v/>
      </c>
      <c r="I15" s="9">
        <f>SUM(I7:I14)</f>
        <v/>
      </c>
      <c r="J15" s="9">
        <f>SUM(J7:J14)</f>
        <v/>
      </c>
      <c r="K15" s="9">
        <f>SUM(K7:K14)</f>
        <v/>
      </c>
      <c r="L15" s="9">
        <f>SUM(L7:L14)</f>
        <v/>
      </c>
      <c r="M15" s="9">
        <f>SUM(M7:M14)</f>
        <v/>
      </c>
      <c r="N15" s="9">
        <f>SUM(N7:N14)</f>
        <v/>
      </c>
      <c r="O15" s="9">
        <f>SUM(O7:O14)</f>
        <v/>
      </c>
      <c r="P15" s="9">
        <f>SUM(P7:P14)</f>
        <v/>
      </c>
      <c r="Q15" s="9">
        <f>SUM(Q7:Q14)</f>
        <v/>
      </c>
      <c r="R15" s="9">
        <f>SUM(R7:R14)</f>
        <v/>
      </c>
      <c r="S15" s="9">
        <f>SUM(S7:S14)</f>
        <v/>
      </c>
      <c r="T15" s="9">
        <f>SUM(T7:T14)</f>
        <v/>
      </c>
      <c r="U15" s="9">
        <f>SUM(U7:U14)</f>
        <v/>
      </c>
      <c r="V15" s="9">
        <f>SUM(V7:V14)</f>
        <v/>
      </c>
      <c r="W15" s="9">
        <f>SUM(W7:W14)</f>
        <v/>
      </c>
      <c r="X15" s="9">
        <f>SUM(X7:X14)</f>
        <v/>
      </c>
      <c r="Y15" s="9">
        <f>SUM(Y7:Y14)</f>
        <v/>
      </c>
      <c r="Z15" s="9">
        <f>SUM(Z7:Z14)</f>
        <v/>
      </c>
      <c r="AA15" s="9">
        <f>SUM(AA7:AA14)</f>
        <v/>
      </c>
      <c r="AB15" s="9">
        <f>SUM(AB7:AB14)</f>
        <v/>
      </c>
      <c r="AC15" s="9">
        <f>SUM(AC7:AC14)</f>
        <v/>
      </c>
      <c r="AD15" s="9">
        <f>SUM(AD7:AD14)</f>
        <v/>
      </c>
      <c r="AE15" s="9">
        <f>SUM(AE7:AE14)</f>
        <v/>
      </c>
      <c r="AF15" s="9">
        <f>SUM(AF7:AF14)</f>
        <v/>
      </c>
      <c r="AG15" s="9">
        <f>SUM(AG7:AG14)</f>
        <v/>
      </c>
      <c r="AH15" s="9">
        <f>SUM(AH7:AH14)</f>
        <v/>
      </c>
      <c r="AI15" s="9">
        <f>SUM(AI7:AI14)</f>
        <v/>
      </c>
      <c r="AJ15" s="9">
        <f>SUM(AJ7:AJ14)</f>
        <v/>
      </c>
      <c r="AK15" s="9">
        <f>SUM(AK7:AK14)</f>
        <v/>
      </c>
      <c r="AL15" s="9">
        <f>SUM(AL7:AL14)</f>
        <v/>
      </c>
      <c r="AM15" s="9">
        <f>SUM(AM7:AM14)</f>
        <v/>
      </c>
      <c r="AN15" s="9">
        <f>SUM(AN7:AN14)</f>
        <v/>
      </c>
      <c r="AO15" s="9">
        <f>SUM(AO7:AO14)</f>
        <v/>
      </c>
      <c r="AP15" s="9">
        <f>SUM(AP7:AP14)</f>
        <v/>
      </c>
      <c r="AQ15" s="9">
        <f>SUM(AQ7:AQ14)</f>
        <v/>
      </c>
      <c r="AR15" s="9">
        <f>SUM(AR7:AR14)</f>
        <v/>
      </c>
      <c r="AS15" s="9">
        <f>SUM(AS7:AS14)</f>
        <v/>
      </c>
      <c r="AT15" s="9">
        <f>SUM(AT7:AT14)</f>
        <v/>
      </c>
      <c r="AU15" s="9">
        <f>SUM(AU7:AU14)</f>
        <v/>
      </c>
      <c r="AV15" s="9">
        <f>SUM(AV7:AV14)</f>
        <v/>
      </c>
      <c r="AW15" s="9">
        <f>SUM(AW7:AW14)</f>
        <v/>
      </c>
      <c r="AX15" s="9">
        <f>SUM(AX7:AX14)</f>
        <v/>
      </c>
      <c r="AY15" s="9">
        <f>SUM(AY7:AY14)</f>
        <v/>
      </c>
      <c r="AZ15" s="9">
        <f>SUM(AZ7:AZ14)</f>
        <v/>
      </c>
      <c r="BA15" s="9">
        <f>SUM(BA7:BA14)</f>
        <v/>
      </c>
      <c r="BB15" s="9">
        <f>SUM(BB7:BB14)</f>
        <v/>
      </c>
      <c r="BC15" s="9">
        <f>SUM(BC7:BC14)</f>
        <v/>
      </c>
      <c r="BD15" s="9">
        <f>SUM(BD7:BD14)</f>
        <v/>
      </c>
      <c r="BE15" s="9">
        <f>SUM(BE7:BE14)</f>
        <v/>
      </c>
      <c r="BF15" s="9">
        <f>SUM(BF7:BF14)</f>
        <v/>
      </c>
      <c r="BG15" s="9">
        <f>SUM(BG7:BG14)</f>
        <v/>
      </c>
      <c r="BH15" s="9">
        <f>SUM(BH7:BH14)</f>
        <v/>
      </c>
      <c r="BI15" s="9">
        <f>SUM(BI7:BI14)</f>
        <v/>
      </c>
      <c r="BJ15" s="9">
        <f>SUM(BJ7:BJ14)</f>
        <v/>
      </c>
      <c r="BK15" s="9">
        <f>SUM(BK7:BK14)</f>
        <v/>
      </c>
      <c r="BL15" s="9">
        <f>SUM(BL7:BL14)</f>
        <v/>
      </c>
      <c r="BM15" s="9">
        <f>SUM(BM7:BM14)</f>
        <v/>
      </c>
      <c r="BN15" s="9">
        <f>SUM(BN7:BN14)</f>
        <v/>
      </c>
      <c r="BO15" s="9">
        <f>SUM(BO7:BO14)</f>
        <v/>
      </c>
      <c r="BP15" s="9">
        <f>IFERROR(BK15/BD15,0)</f>
        <v/>
      </c>
      <c r="BQ15" s="9">
        <f>BO15/30*30</f>
        <v/>
      </c>
      <c r="BR15" s="9">
        <f>IFERROR(BL15/BE15,0)</f>
        <v/>
      </c>
    </row>
    <row r="17">
      <c r="A17" s="5" t="n"/>
      <c r="B17" s="5" t="n"/>
      <c r="C17" s="5" t="n"/>
      <c r="D17" s="5" t="inlineStr">
        <is>
          <t>ТРЕНАЖЕРНЫЙ ЗАЛ</t>
        </is>
      </c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5" t="n"/>
      <c r="AH17" s="5" t="n"/>
      <c r="AI17" s="5" t="n"/>
      <c r="AJ17" s="5" t="n"/>
      <c r="AK17" s="5" t="n"/>
      <c r="AL17" s="5" t="n"/>
      <c r="AM17" s="5" t="n"/>
      <c r="AN17" s="5" t="n"/>
      <c r="AO17" s="5" t="n"/>
      <c r="AP17" s="5" t="n"/>
      <c r="AQ17" s="5" t="n"/>
      <c r="AR17" s="5" t="n"/>
      <c r="AS17" s="5" t="n"/>
      <c r="AT17" s="5" t="n"/>
      <c r="AU17" s="5" t="n"/>
      <c r="AV17" s="5" t="n"/>
      <c r="AW17" s="5" t="n"/>
      <c r="AX17" s="5" t="n"/>
      <c r="AY17" s="5" t="n"/>
      <c r="AZ17" s="5" t="n"/>
      <c r="BA17" s="5" t="n"/>
      <c r="BB17" s="5" t="n"/>
      <c r="BC17" s="5" t="n"/>
      <c r="BD17" s="5" t="n"/>
      <c r="BE17" s="5" t="n"/>
      <c r="BF17" s="5" t="n"/>
      <c r="BG17" s="5" t="n"/>
      <c r="BH17" s="5" t="n"/>
      <c r="BI17" s="5" t="n"/>
      <c r="BJ17" s="5" t="n"/>
      <c r="BK17" s="5" t="n"/>
      <c r="BL17" s="5" t="n"/>
      <c r="BM17" s="5" t="n"/>
      <c r="BN17" s="5" t="n"/>
      <c r="BO17" s="5" t="n"/>
      <c r="BP17" s="5" t="n"/>
      <c r="BQ17" s="5" t="n"/>
      <c r="BR17" s="5" t="n"/>
    </row>
    <row r="18">
      <c r="A18" s="4" t="inlineStr">
        <is>
          <t>№</t>
        </is>
      </c>
      <c r="B18" s="4" t="inlineStr">
        <is>
          <t>Дата начала</t>
        </is>
      </c>
      <c r="C18" s="4" t="inlineStr">
        <is>
          <t>Статус</t>
        </is>
      </c>
      <c r="D18" s="4" t="inlineStr">
        <is>
          <t>ФИО</t>
        </is>
      </c>
      <c r="E18" s="4" t="inlineStr">
        <is>
          <t>Факт $ из 1С</t>
        </is>
      </c>
      <c r="F18" s="4" t="inlineStr">
        <is>
          <t>Факт ПТ</t>
        </is>
      </c>
      <c r="G18" s="4" t="inlineStr">
        <is>
          <t>Факт $ МГ/секции</t>
        </is>
      </c>
      <c r="H18" s="4" t="inlineStr">
        <is>
          <t>Факт МГ/секции</t>
        </is>
      </c>
      <c r="I18" s="4" t="inlineStr">
        <is>
          <t>Факт ВПТ</t>
        </is>
      </c>
      <c r="J18" s="4" t="inlineStr">
        <is>
          <t>Тех. задание ПТ</t>
        </is>
      </c>
      <c r="K18" s="4" t="inlineStr">
        <is>
          <t>Тех задание $</t>
        </is>
      </c>
      <c r="L18" s="4" t="inlineStr">
        <is>
          <t>Тех. задание ВПТ</t>
        </is>
      </c>
      <c r="M18" s="4" t="inlineStr">
        <is>
          <t>Разница ПТ $</t>
        </is>
      </c>
      <c r="N18" s="4" t="inlineStr">
        <is>
          <t>Факт СПЛИТ</t>
        </is>
      </c>
      <c r="O18" s="4" t="inlineStr">
        <is>
          <t>Факт $ из 1С</t>
        </is>
      </c>
      <c r="P18" s="4" t="inlineStr">
        <is>
          <t>Факт ПТ</t>
        </is>
      </c>
      <c r="Q18" s="4" t="inlineStr">
        <is>
          <t>Факт $ МГ/секции</t>
        </is>
      </c>
      <c r="R18" s="4" t="inlineStr">
        <is>
          <t>Факт МГ/секции</t>
        </is>
      </c>
      <c r="S18" s="4" t="inlineStr">
        <is>
          <t>Факт ВПТ</t>
        </is>
      </c>
      <c r="T18" s="4" t="inlineStr">
        <is>
          <t>Тех. задание ПТ</t>
        </is>
      </c>
      <c r="U18" s="4" t="inlineStr">
        <is>
          <t>Тех задание $</t>
        </is>
      </c>
      <c r="V18" s="4" t="inlineStr">
        <is>
          <t>Тех. задание ВПТ</t>
        </is>
      </c>
      <c r="W18" s="4" t="inlineStr">
        <is>
          <t>Разница ПТ $</t>
        </is>
      </c>
      <c r="X18" s="4" t="inlineStr">
        <is>
          <t>Факт СПЛИТ</t>
        </is>
      </c>
      <c r="Y18" s="4" t="inlineStr">
        <is>
          <t>Факт $ из 1С</t>
        </is>
      </c>
      <c r="Z18" s="4" t="inlineStr">
        <is>
          <t>Факт ПТ</t>
        </is>
      </c>
      <c r="AA18" s="4" t="inlineStr">
        <is>
          <t>Факт $ МГ/секции</t>
        </is>
      </c>
      <c r="AB18" s="4" t="inlineStr">
        <is>
          <t>Факт МГ/секции</t>
        </is>
      </c>
      <c r="AC18" s="4" t="inlineStr">
        <is>
          <t>Факт ВПТ</t>
        </is>
      </c>
      <c r="AD18" s="4" t="inlineStr">
        <is>
          <t>Тех. задание ПТ</t>
        </is>
      </c>
      <c r="AE18" s="4" t="inlineStr">
        <is>
          <t>Тех задание $</t>
        </is>
      </c>
      <c r="AF18" s="4" t="inlineStr">
        <is>
          <t>Тех. задание ВПТ</t>
        </is>
      </c>
      <c r="AG18" s="4" t="inlineStr">
        <is>
          <t>Разница ПТ $</t>
        </is>
      </c>
      <c r="AH18" s="4" t="inlineStr">
        <is>
          <t>Факт СПЛИТ</t>
        </is>
      </c>
      <c r="AI18" s="4" t="inlineStr">
        <is>
          <t>Факт $ из 1С</t>
        </is>
      </c>
      <c r="AJ18" s="4" t="inlineStr">
        <is>
          <t>Факт ПТ</t>
        </is>
      </c>
      <c r="AK18" s="4" t="inlineStr">
        <is>
          <t>Факт $ МГ/секции</t>
        </is>
      </c>
      <c r="AL18" s="4" t="inlineStr">
        <is>
          <t>Факт МГ/секции</t>
        </is>
      </c>
      <c r="AM18" s="4" t="inlineStr">
        <is>
          <t>Факт ВПТ</t>
        </is>
      </c>
      <c r="AN18" s="4" t="inlineStr">
        <is>
          <t>Тех. задание ПТ</t>
        </is>
      </c>
      <c r="AO18" s="4" t="inlineStr">
        <is>
          <t>Тех задание $</t>
        </is>
      </c>
      <c r="AP18" s="4" t="inlineStr">
        <is>
          <t>Тех. задание ВПТ</t>
        </is>
      </c>
      <c r="AQ18" s="4" t="inlineStr">
        <is>
          <t>Разница ПТ $</t>
        </is>
      </c>
      <c r="AR18" s="4" t="inlineStr">
        <is>
          <t>Факт СПЛИТ</t>
        </is>
      </c>
      <c r="AS18" s="4" t="inlineStr">
        <is>
          <t>Факт $ из 1С</t>
        </is>
      </c>
      <c r="AT18" s="4" t="inlineStr">
        <is>
          <t>Факт ПТ</t>
        </is>
      </c>
      <c r="AU18" s="4" t="inlineStr">
        <is>
          <t>Факт $ МГ/секции</t>
        </is>
      </c>
      <c r="AV18" s="4" t="inlineStr">
        <is>
          <t>Факт МГ/секции</t>
        </is>
      </c>
      <c r="AW18" s="4" t="inlineStr">
        <is>
          <t>Факт ВПТ</t>
        </is>
      </c>
      <c r="AX18" s="4" t="inlineStr">
        <is>
          <t>Тех. задание ПТ</t>
        </is>
      </c>
      <c r="AY18" s="4" t="inlineStr">
        <is>
          <t>Тех задание $</t>
        </is>
      </c>
      <c r="AZ18" s="4" t="inlineStr">
        <is>
          <t>Тех. задание ВПТ</t>
        </is>
      </c>
      <c r="BA18" s="4" t="inlineStr">
        <is>
          <t>Разница ПТ $</t>
        </is>
      </c>
      <c r="BB18" s="4" t="inlineStr">
        <is>
          <t>Факт СПЛИТ</t>
        </is>
      </c>
      <c r="BC18" s="4" t="inlineStr"/>
      <c r="BD18" s="4" t="inlineStr">
        <is>
          <t>Тех. задание ПТ</t>
        </is>
      </c>
      <c r="BE18" s="4" t="inlineStr">
        <is>
          <t>Факт ПТ</t>
        </is>
      </c>
      <c r="BF18" s="4" t="inlineStr">
        <is>
          <t>Факт СПЛИТ</t>
        </is>
      </c>
      <c r="BG18" s="4" t="inlineStr">
        <is>
          <t>Тех. задание ВПТ</t>
        </is>
      </c>
      <c r="BH18" s="4" t="inlineStr">
        <is>
          <t>Факт ВПТ</t>
        </is>
      </c>
      <c r="BI18" s="4" t="inlineStr">
        <is>
          <t>Тех. задание</t>
        </is>
      </c>
      <c r="BJ18" s="4" t="inlineStr">
        <is>
          <t>Факт</t>
        </is>
      </c>
      <c r="BK18" s="4" t="inlineStr">
        <is>
          <t>Тех задание $</t>
        </is>
      </c>
      <c r="BL18" s="4" t="inlineStr">
        <is>
          <t>Факт ПТ 1С $</t>
        </is>
      </c>
      <c r="BM18" s="4" t="inlineStr">
        <is>
          <t>Факт МГ/секции 1С $</t>
        </is>
      </c>
      <c r="BN18" s="4" t="inlineStr">
        <is>
          <t>Прочие услуги $</t>
        </is>
      </c>
      <c r="BO18" s="4" t="inlineStr">
        <is>
          <t>Факт общий $</t>
        </is>
      </c>
      <c r="BP18" s="4" t="inlineStr">
        <is>
          <t>Средняя стоимость ПТ прошлого месяца $</t>
        </is>
      </c>
      <c r="BQ18" s="4" t="inlineStr">
        <is>
          <t>Ранрейт $</t>
        </is>
      </c>
      <c r="BR18" s="4" t="inlineStr">
        <is>
          <t>Средняя стоимость ПТ на новый месяц</t>
        </is>
      </c>
    </row>
    <row r="19">
      <c r="A19" s="6" t="n">
        <v>9</v>
      </c>
      <c r="B19" s="6" t="inlineStr">
        <is>
          <t>2026-03-01</t>
        </is>
      </c>
      <c r="C19" s="6" t="inlineStr">
        <is>
          <t>ПТ</t>
        </is>
      </c>
      <c r="D19" s="6" t="inlineStr">
        <is>
          <t>Акберов Эльнур Акрем Оглы</t>
        </is>
      </c>
      <c r="E19" s="7" t="n">
        <v>25021.82999999999</v>
      </c>
      <c r="F19" s="7" t="n">
        <v>16</v>
      </c>
      <c r="G19" s="7" t="n">
        <v>0</v>
      </c>
      <c r="H19" s="7" t="n">
        <v>0</v>
      </c>
      <c r="I19" s="7" t="n">
        <v>0</v>
      </c>
      <c r="J19" s="7" t="n">
        <v>7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14392.17</v>
      </c>
      <c r="P19" s="7" t="n">
        <v>9</v>
      </c>
      <c r="Q19" s="7" t="n">
        <v>0</v>
      </c>
      <c r="R19" s="7" t="n">
        <v>0</v>
      </c>
      <c r="S19" s="7" t="n">
        <v>0</v>
      </c>
      <c r="T19" s="7" t="n">
        <v>7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12991.01</v>
      </c>
      <c r="Z19" s="7" t="n">
        <v>8</v>
      </c>
      <c r="AA19" s="7" t="n">
        <v>0</v>
      </c>
      <c r="AB19" s="7" t="n">
        <v>0</v>
      </c>
      <c r="AC19" s="7" t="n">
        <v>0</v>
      </c>
      <c r="AD19" s="7" t="n">
        <v>7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19829.33</v>
      </c>
      <c r="AJ19" s="7" t="n">
        <v>12</v>
      </c>
      <c r="AK19" s="7" t="n">
        <v>0</v>
      </c>
      <c r="AL19" s="7" t="n">
        <v>0</v>
      </c>
      <c r="AM19" s="7" t="n">
        <v>0</v>
      </c>
      <c r="AN19" s="7" t="n">
        <v>7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4820.33</v>
      </c>
      <c r="AT19" s="7" t="n">
        <v>3</v>
      </c>
      <c r="AU19" s="7" t="n">
        <v>0</v>
      </c>
      <c r="AV19" s="7" t="n">
        <v>0</v>
      </c>
      <c r="AW19" s="7" t="n">
        <v>0</v>
      </c>
      <c r="AX19" s="7" t="n">
        <v>2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1454.155333333333</v>
      </c>
      <c r="BQ19" s="7">
        <f>BO19/30*30</f>
        <v/>
      </c>
      <c r="BR19" s="7">
        <f>IFERROR(BL19/BE19,0)</f>
        <v/>
      </c>
    </row>
    <row r="20">
      <c r="A20" s="6" t="n">
        <v>10</v>
      </c>
      <c r="B20" s="6" t="inlineStr">
        <is>
          <t>2026-03-01</t>
        </is>
      </c>
      <c r="C20" s="6" t="inlineStr">
        <is>
          <t>МТ</t>
        </is>
      </c>
      <c r="D20" s="6" t="inlineStr">
        <is>
          <t>Бажев Михаил Валерьевич</t>
        </is>
      </c>
      <c r="E20" s="7" t="n">
        <v>29773.82</v>
      </c>
      <c r="F20" s="7" t="n">
        <v>17</v>
      </c>
      <c r="G20" s="7" t="n">
        <v>10475</v>
      </c>
      <c r="H20" s="7" t="n">
        <v>8</v>
      </c>
      <c r="I20" s="7" t="n">
        <v>0</v>
      </c>
      <c r="J20" s="7" t="n">
        <v>24</v>
      </c>
      <c r="K20" s="7">
        <f>ROUND(J20*BP20/100,0)*100</f>
        <v/>
      </c>
      <c r="L20" s="7" t="n">
        <v>0</v>
      </c>
      <c r="M20" s="7">
        <f>E20-K20</f>
        <v/>
      </c>
      <c r="N20" s="7" t="n">
        <v>6</v>
      </c>
      <c r="O20" s="7" t="n">
        <v>17268.41</v>
      </c>
      <c r="P20" s="7" t="n">
        <v>10</v>
      </c>
      <c r="Q20" s="7" t="n">
        <v>15170</v>
      </c>
      <c r="R20" s="7" t="n">
        <v>8</v>
      </c>
      <c r="S20" s="7" t="n">
        <v>0</v>
      </c>
      <c r="T20" s="7" t="n">
        <v>24</v>
      </c>
      <c r="U20" s="7">
        <f>ROUND(T20*BP20/100,0)*100</f>
        <v/>
      </c>
      <c r="V20" s="7" t="n">
        <v>0</v>
      </c>
      <c r="W20" s="7">
        <f>O20-U20</f>
        <v/>
      </c>
      <c r="X20" s="7" t="n">
        <v>6</v>
      </c>
      <c r="Y20" s="7" t="n">
        <v>16544.58</v>
      </c>
      <c r="Z20" s="7" t="n">
        <v>9</v>
      </c>
      <c r="AA20" s="7" t="n">
        <v>9337</v>
      </c>
      <c r="AB20" s="7" t="n">
        <v>5</v>
      </c>
      <c r="AC20" s="7" t="n">
        <v>0</v>
      </c>
      <c r="AD20" s="7" t="n">
        <v>24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5</v>
      </c>
      <c r="AI20" s="7" t="n">
        <v>22612.83</v>
      </c>
      <c r="AJ20" s="7" t="n">
        <v>12</v>
      </c>
      <c r="AK20" s="7" t="n">
        <v>3504</v>
      </c>
      <c r="AL20" s="7" t="n">
        <v>2</v>
      </c>
      <c r="AM20" s="7" t="n">
        <v>1</v>
      </c>
      <c r="AN20" s="7" t="n">
        <v>24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4</v>
      </c>
      <c r="AS20" s="7" t="n">
        <v>12583.01</v>
      </c>
      <c r="AT20" s="7" t="n">
        <v>7</v>
      </c>
      <c r="AU20" s="7" t="n">
        <v>1752</v>
      </c>
      <c r="AV20" s="7" t="n">
        <v>1</v>
      </c>
      <c r="AW20" s="7" t="n">
        <v>0</v>
      </c>
      <c r="AX20" s="7" t="n">
        <v>7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1793.830588235294</v>
      </c>
      <c r="BQ20" s="7">
        <f>BO20/30*30</f>
        <v/>
      </c>
      <c r="BR20" s="7">
        <f>IFERROR(BL20/BE20,0)</f>
        <v/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Бакшеева Аделия Фаилевна</t>
        </is>
      </c>
      <c r="E21" s="7" t="n">
        <v>6426</v>
      </c>
      <c r="F21" s="7" t="n">
        <v>4</v>
      </c>
      <c r="G21" s="7" t="n">
        <v>1030</v>
      </c>
      <c r="H21" s="7" t="n">
        <v>1</v>
      </c>
      <c r="I21" s="7" t="n">
        <v>0</v>
      </c>
      <c r="J21" s="7" t="n">
        <v>6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11277.5</v>
      </c>
      <c r="P21" s="7" t="n">
        <v>7</v>
      </c>
      <c r="Q21" s="7" t="n">
        <v>1030</v>
      </c>
      <c r="R21" s="7" t="n">
        <v>1</v>
      </c>
      <c r="S21" s="7" t="n">
        <v>0</v>
      </c>
      <c r="T21" s="7" t="n">
        <v>6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8048.5</v>
      </c>
      <c r="Z21" s="7" t="n">
        <v>5</v>
      </c>
      <c r="AA21" s="7" t="n">
        <v>3090</v>
      </c>
      <c r="AB21" s="7" t="n">
        <v>3</v>
      </c>
      <c r="AC21" s="7" t="n">
        <v>3</v>
      </c>
      <c r="AD21" s="7" t="n">
        <v>6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12994.5</v>
      </c>
      <c r="AJ21" s="7" t="n">
        <v>8</v>
      </c>
      <c r="AK21" s="7" t="n">
        <v>4120</v>
      </c>
      <c r="AL21" s="7" t="n">
        <v>4</v>
      </c>
      <c r="AM21" s="7" t="n">
        <v>0</v>
      </c>
      <c r="AN21" s="7" t="n">
        <v>6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3134.5</v>
      </c>
      <c r="AT21" s="7" t="n">
        <v>2</v>
      </c>
      <c r="AU21" s="7" t="n">
        <v>0</v>
      </c>
      <c r="AV21" s="7" t="n">
        <v>0</v>
      </c>
      <c r="AW21" s="7" t="n">
        <v>0</v>
      </c>
      <c r="AX21" s="7" t="n">
        <v>2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1400.88</v>
      </c>
      <c r="BQ21" s="7">
        <f>BO21/30*30</f>
        <v/>
      </c>
      <c r="BR21" s="7">
        <f>IFERROR(BL21/BE21,0)</f>
        <v/>
      </c>
    </row>
    <row r="22">
      <c r="A22" s="6" t="n">
        <v>12</v>
      </c>
      <c r="B22" s="6" t="inlineStr">
        <is>
          <t>2026-03-01</t>
        </is>
      </c>
      <c r="C22" s="6" t="inlineStr">
        <is>
          <t>ПТ</t>
        </is>
      </c>
      <c r="D22" s="6" t="inlineStr">
        <is>
          <t>Грищенко Андрей Сергеевич</t>
        </is>
      </c>
      <c r="E22" s="7" t="n">
        <v>51173.34</v>
      </c>
      <c r="F22" s="7" t="n">
        <v>32</v>
      </c>
      <c r="G22" s="7" t="n">
        <v>0</v>
      </c>
      <c r="H22" s="7" t="n">
        <v>0</v>
      </c>
      <c r="I22" s="7" t="n">
        <v>2</v>
      </c>
      <c r="J22" s="7" t="n">
        <v>25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53755.50999999999</v>
      </c>
      <c r="P22" s="7" t="n">
        <v>33</v>
      </c>
      <c r="Q22" s="7" t="n">
        <v>0</v>
      </c>
      <c r="R22" s="7" t="n">
        <v>0</v>
      </c>
      <c r="S22" s="7" t="n">
        <v>1</v>
      </c>
      <c r="T22" s="7" t="n">
        <v>25</v>
      </c>
      <c r="U22" s="7">
        <f>ROUND(T22*BP22/100,0)*100</f>
        <v/>
      </c>
      <c r="V22" s="7" t="n">
        <v>0</v>
      </c>
      <c r="W22" s="7">
        <f>O22-U22</f>
        <v/>
      </c>
      <c r="X22" s="7" t="n">
        <v>0</v>
      </c>
      <c r="Y22" s="7" t="n">
        <v>39784.58</v>
      </c>
      <c r="Z22" s="7" t="n">
        <v>24</v>
      </c>
      <c r="AA22" s="7" t="n">
        <v>0</v>
      </c>
      <c r="AB22" s="7" t="n">
        <v>0</v>
      </c>
      <c r="AC22" s="7" t="n">
        <v>2</v>
      </c>
      <c r="AD22" s="7" t="n">
        <v>25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0</v>
      </c>
      <c r="AI22" s="7" t="n">
        <v>43991.16</v>
      </c>
      <c r="AJ22" s="7" t="n">
        <v>29</v>
      </c>
      <c r="AK22" s="7" t="n">
        <v>0</v>
      </c>
      <c r="AL22" s="7" t="n">
        <v>0</v>
      </c>
      <c r="AM22" s="7" t="n">
        <v>6</v>
      </c>
      <c r="AN22" s="7" t="n">
        <v>25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24794</v>
      </c>
      <c r="AT22" s="7" t="n">
        <v>15</v>
      </c>
      <c r="AU22" s="7" t="n">
        <v>584</v>
      </c>
      <c r="AV22" s="7" t="n">
        <v>1</v>
      </c>
      <c r="AW22" s="7" t="n">
        <v>2</v>
      </c>
      <c r="AX22" s="7" t="n">
        <v>7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2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1543.365044247788</v>
      </c>
      <c r="BQ22" s="7">
        <f>BO22/30*30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МТ</t>
        </is>
      </c>
      <c r="D23" s="6" t="inlineStr">
        <is>
          <t>Дубровин Евгений Андреевич</t>
        </is>
      </c>
      <c r="E23" s="7" t="n">
        <v>47501.83</v>
      </c>
      <c r="F23" s="7" t="n">
        <v>24</v>
      </c>
      <c r="G23" s="7" t="n">
        <v>0</v>
      </c>
      <c r="H23" s="7" t="n">
        <v>0</v>
      </c>
      <c r="I23" s="7" t="n">
        <v>0</v>
      </c>
      <c r="J23" s="7" t="n">
        <v>34</v>
      </c>
      <c r="K23" s="7">
        <f>ROUND(J23*BP23/100,0)*100</f>
        <v/>
      </c>
      <c r="L23" s="7" t="n">
        <v>0</v>
      </c>
      <c r="M23" s="7">
        <f>E23-K23</f>
        <v/>
      </c>
      <c r="N23" s="7" t="n">
        <v>1</v>
      </c>
      <c r="O23" s="7" t="n">
        <v>49794.83</v>
      </c>
      <c r="P23" s="7" t="n">
        <v>26</v>
      </c>
      <c r="Q23" s="7" t="n">
        <v>0</v>
      </c>
      <c r="R23" s="7" t="n">
        <v>0</v>
      </c>
      <c r="S23" s="7" t="n">
        <v>2</v>
      </c>
      <c r="T23" s="7" t="n">
        <v>34</v>
      </c>
      <c r="U23" s="7">
        <f>ROUND(T23*BP23/100,0)*100</f>
        <v/>
      </c>
      <c r="V23" s="7" t="n">
        <v>0</v>
      </c>
      <c r="W23" s="7">
        <f>O23-U23</f>
        <v/>
      </c>
      <c r="X23" s="7" t="n">
        <v>2</v>
      </c>
      <c r="Y23" s="7" t="n">
        <v>53065.08</v>
      </c>
      <c r="Z23" s="7" t="n">
        <v>27</v>
      </c>
      <c r="AA23" s="7" t="n">
        <v>0</v>
      </c>
      <c r="AB23" s="7" t="n">
        <v>0</v>
      </c>
      <c r="AC23" s="7" t="n">
        <v>0</v>
      </c>
      <c r="AD23" s="7" t="n">
        <v>34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8</v>
      </c>
      <c r="AI23" s="7" t="n">
        <v>48052.84</v>
      </c>
      <c r="AJ23" s="7" t="n">
        <v>25</v>
      </c>
      <c r="AK23" s="7" t="n">
        <v>0</v>
      </c>
      <c r="AL23" s="7" t="n">
        <v>0</v>
      </c>
      <c r="AM23" s="7" t="n">
        <v>0</v>
      </c>
      <c r="AN23" s="7" t="n">
        <v>34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5</v>
      </c>
      <c r="AS23" s="7" t="n">
        <v>21150.16</v>
      </c>
      <c r="AT23" s="7" t="n">
        <v>12</v>
      </c>
      <c r="AU23" s="7" t="n">
        <v>0</v>
      </c>
      <c r="AV23" s="7" t="n">
        <v>0</v>
      </c>
      <c r="AW23" s="7" t="n">
        <v>2</v>
      </c>
      <c r="AX23" s="7" t="n">
        <v>10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1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2028.964748603352</v>
      </c>
      <c r="BQ23" s="7">
        <f>BO23/30*30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ТВК</t>
        </is>
      </c>
      <c r="D24" s="6" t="inlineStr">
        <is>
          <t>Егиазарян Эльмира Яновна</t>
        </is>
      </c>
      <c r="E24" s="7" t="n">
        <v>49511.87</v>
      </c>
      <c r="F24" s="7" t="n">
        <v>24</v>
      </c>
      <c r="G24" s="7" t="n">
        <v>0</v>
      </c>
      <c r="H24" s="7" t="n">
        <v>0</v>
      </c>
      <c r="I24" s="7" t="n">
        <v>0</v>
      </c>
      <c r="J24" s="7" t="n">
        <v>24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44057</v>
      </c>
      <c r="P24" s="7" t="n">
        <v>20</v>
      </c>
      <c r="Q24" s="7" t="n">
        <v>0</v>
      </c>
      <c r="R24" s="7" t="n">
        <v>0</v>
      </c>
      <c r="S24" s="7" t="n">
        <v>0</v>
      </c>
      <c r="T24" s="7" t="n">
        <v>24</v>
      </c>
      <c r="U24" s="7">
        <f>ROUND(T24*BP24/100,0)*100</f>
        <v/>
      </c>
      <c r="V24" s="7" t="n">
        <v>0</v>
      </c>
      <c r="W24" s="7">
        <f>O24-U24</f>
        <v/>
      </c>
      <c r="X24" s="7" t="n">
        <v>1</v>
      </c>
      <c r="Y24" s="7" t="n">
        <v>51938.5</v>
      </c>
      <c r="Z24" s="7" t="n">
        <v>24</v>
      </c>
      <c r="AA24" s="7" t="n">
        <v>0</v>
      </c>
      <c r="AB24" s="7" t="n">
        <v>0</v>
      </c>
      <c r="AC24" s="7" t="n">
        <v>1</v>
      </c>
      <c r="AD24" s="7" t="n">
        <v>24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2</v>
      </c>
      <c r="AI24" s="7" t="n">
        <v>46625.75</v>
      </c>
      <c r="AJ24" s="7" t="n">
        <v>21</v>
      </c>
      <c r="AK24" s="7" t="n">
        <v>0</v>
      </c>
      <c r="AL24" s="7" t="n">
        <v>0</v>
      </c>
      <c r="AM24" s="7" t="n">
        <v>0</v>
      </c>
      <c r="AN24" s="7" t="n">
        <v>24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2</v>
      </c>
      <c r="AS24" s="7" t="n">
        <v>18730.25</v>
      </c>
      <c r="AT24" s="7" t="n">
        <v>8</v>
      </c>
      <c r="AU24" s="7" t="n">
        <v>0</v>
      </c>
      <c r="AV24" s="7" t="n">
        <v>0</v>
      </c>
      <c r="AW24" s="7" t="n">
        <v>1</v>
      </c>
      <c r="AX24" s="7" t="n">
        <v>7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1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2154.667079646018</v>
      </c>
      <c r="BQ24" s="7">
        <f>BO24/30*30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Зеленцова Алёна Витальевна</t>
        </is>
      </c>
      <c r="E25" s="7" t="n">
        <v>7161.67</v>
      </c>
      <c r="F25" s="7" t="n">
        <v>4</v>
      </c>
      <c r="G25" s="7" t="n">
        <v>0</v>
      </c>
      <c r="H25" s="7" t="n">
        <v>0</v>
      </c>
      <c r="I25" s="7" t="n">
        <v>1</v>
      </c>
      <c r="J25" s="7" t="n">
        <v>9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7088.33</v>
      </c>
      <c r="P25" s="7" t="n">
        <v>4</v>
      </c>
      <c r="Q25" s="7" t="n">
        <v>0</v>
      </c>
      <c r="R25" s="7" t="n">
        <v>0</v>
      </c>
      <c r="S25" s="7" t="n">
        <v>0</v>
      </c>
      <c r="T25" s="7" t="n">
        <v>9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3544.17</v>
      </c>
      <c r="Z25" s="7" t="n">
        <v>2</v>
      </c>
      <c r="AA25" s="7" t="n">
        <v>0</v>
      </c>
      <c r="AB25" s="7" t="n">
        <v>0</v>
      </c>
      <c r="AC25" s="7" t="n">
        <v>0</v>
      </c>
      <c r="AD25" s="7" t="n">
        <v>9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14323.33</v>
      </c>
      <c r="AJ25" s="7" t="n">
        <v>8</v>
      </c>
      <c r="AK25" s="7" t="n">
        <v>0</v>
      </c>
      <c r="AL25" s="7" t="n">
        <v>0</v>
      </c>
      <c r="AM25" s="7" t="n">
        <v>1</v>
      </c>
      <c r="AN25" s="7" t="n">
        <v>9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3381.66</v>
      </c>
      <c r="AT25" s="7" t="n">
        <v>2</v>
      </c>
      <c r="AU25" s="7" t="n">
        <v>0</v>
      </c>
      <c r="AV25" s="7" t="n">
        <v>0</v>
      </c>
      <c r="AW25" s="7" t="n">
        <v>0</v>
      </c>
      <c r="AX25" s="7" t="n">
        <v>3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1629.412058823529</v>
      </c>
      <c r="BQ25" s="7">
        <f>BO25/30*30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ПТ</t>
        </is>
      </c>
      <c r="D26" s="6" t="inlineStr">
        <is>
          <t>Карагодин Никита Константинович</t>
        </is>
      </c>
      <c r="E26" s="7" t="n">
        <v>6497.5</v>
      </c>
      <c r="F26" s="7" t="n">
        <v>4</v>
      </c>
      <c r="G26" s="7" t="n">
        <v>0</v>
      </c>
      <c r="H26" s="7" t="n">
        <v>0</v>
      </c>
      <c r="I26" s="7" t="n">
        <v>0</v>
      </c>
      <c r="J26" s="7" t="n">
        <v>5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0</v>
      </c>
      <c r="P26" s="7" t="n">
        <v>0</v>
      </c>
      <c r="Q26" s="7" t="n">
        <v>0</v>
      </c>
      <c r="R26" s="7" t="n">
        <v>0</v>
      </c>
      <c r="S26" s="7" t="n">
        <v>0</v>
      </c>
      <c r="T26" s="7" t="n">
        <v>5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0</v>
      </c>
      <c r="Z26" s="7" t="n">
        <v>0</v>
      </c>
      <c r="AA26" s="7" t="n">
        <v>0</v>
      </c>
      <c r="AB26" s="7" t="n">
        <v>0</v>
      </c>
      <c r="AC26" s="7" t="n">
        <v>0</v>
      </c>
      <c r="AD26" s="7" t="n">
        <v>5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0</v>
      </c>
      <c r="AJ26" s="7" t="n">
        <v>0</v>
      </c>
      <c r="AK26" s="7" t="n">
        <v>0</v>
      </c>
      <c r="AL26" s="7" t="n">
        <v>0</v>
      </c>
      <c r="AM26" s="7" t="n">
        <v>0</v>
      </c>
      <c r="AN26" s="7" t="n">
        <v>5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0</v>
      </c>
      <c r="AT26" s="7" t="n">
        <v>0</v>
      </c>
      <c r="AU26" s="7" t="n">
        <v>0</v>
      </c>
      <c r="AV26" s="7" t="n">
        <v>0</v>
      </c>
      <c r="AW26" s="7" t="n">
        <v>0</v>
      </c>
      <c r="AX26" s="7" t="n">
        <v>1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1517.375</v>
      </c>
      <c r="BQ26" s="7">
        <f>BO26/30*30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ПТ</t>
        </is>
      </c>
      <c r="D27" s="6" t="inlineStr">
        <is>
          <t>Краснобородикова Анастасия Иорданова</t>
        </is>
      </c>
      <c r="E27" s="7" t="n">
        <v>12516</v>
      </c>
      <c r="F27" s="7" t="n">
        <v>8</v>
      </c>
      <c r="G27" s="7" t="n">
        <v>0</v>
      </c>
      <c r="H27" s="7" t="n">
        <v>0</v>
      </c>
      <c r="I27" s="7" t="n">
        <v>0</v>
      </c>
      <c r="J27" s="7" t="n">
        <v>6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17645.5</v>
      </c>
      <c r="P27" s="7" t="n">
        <v>11</v>
      </c>
      <c r="Q27" s="7" t="n">
        <v>0</v>
      </c>
      <c r="R27" s="7" t="n">
        <v>0</v>
      </c>
      <c r="S27" s="7" t="n">
        <v>0</v>
      </c>
      <c r="T27" s="7" t="n">
        <v>6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17526.5</v>
      </c>
      <c r="Z27" s="7" t="n">
        <v>13</v>
      </c>
      <c r="AA27" s="7" t="n">
        <v>0</v>
      </c>
      <c r="AB27" s="7" t="n">
        <v>0</v>
      </c>
      <c r="AC27" s="7" t="n">
        <v>0</v>
      </c>
      <c r="AD27" s="7" t="n">
        <v>6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18048</v>
      </c>
      <c r="AJ27" s="7" t="n">
        <v>12</v>
      </c>
      <c r="AK27" s="7" t="n">
        <v>0</v>
      </c>
      <c r="AL27" s="7" t="n">
        <v>0</v>
      </c>
      <c r="AM27" s="7" t="n">
        <v>1</v>
      </c>
      <c r="AN27" s="7" t="n">
        <v>6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7322</v>
      </c>
      <c r="AT27" s="7" t="n">
        <v>5</v>
      </c>
      <c r="AU27" s="7" t="n">
        <v>0</v>
      </c>
      <c r="AV27" s="7" t="n">
        <v>0</v>
      </c>
      <c r="AW27" s="7" t="n">
        <v>0</v>
      </c>
      <c r="AX27" s="7" t="n">
        <v>2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1501.360833333333</v>
      </c>
      <c r="BQ27" s="7">
        <f>BO27/30*30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МТ</t>
        </is>
      </c>
      <c r="D28" s="6" t="inlineStr">
        <is>
          <t>Мясик Елизавета Сергеевна</t>
        </is>
      </c>
      <c r="E28" s="7" t="n">
        <v>26680.5</v>
      </c>
      <c r="F28" s="7" t="n">
        <v>16</v>
      </c>
      <c r="G28" s="7" t="n">
        <v>1190</v>
      </c>
      <c r="H28" s="7" t="n">
        <v>1</v>
      </c>
      <c r="I28" s="7" t="n">
        <v>0</v>
      </c>
      <c r="J28" s="7" t="n">
        <v>23</v>
      </c>
      <c r="K28" s="7">
        <f>ROUND(J28*BP28/100,0)*100</f>
        <v/>
      </c>
      <c r="L28" s="7" t="n">
        <v>0</v>
      </c>
      <c r="M28" s="7">
        <f>E28-K28</f>
        <v/>
      </c>
      <c r="N28" s="7" t="n">
        <v>4</v>
      </c>
      <c r="O28" s="7" t="n">
        <v>32161.5</v>
      </c>
      <c r="P28" s="7" t="n">
        <v>17</v>
      </c>
      <c r="Q28" s="7" t="n">
        <v>0</v>
      </c>
      <c r="R28" s="7" t="n">
        <v>0</v>
      </c>
      <c r="S28" s="7" t="n">
        <v>0</v>
      </c>
      <c r="T28" s="7" t="n">
        <v>23</v>
      </c>
      <c r="U28" s="7">
        <f>ROUND(T28*BP28/100,0)*100</f>
        <v/>
      </c>
      <c r="V28" s="7" t="n">
        <v>0</v>
      </c>
      <c r="W28" s="7">
        <f>O28-U28</f>
        <v/>
      </c>
      <c r="X28" s="7" t="n">
        <v>3</v>
      </c>
      <c r="Y28" s="7" t="n">
        <v>19566.25</v>
      </c>
      <c r="Z28" s="7" t="n">
        <v>10</v>
      </c>
      <c r="AA28" s="7" t="n">
        <v>0</v>
      </c>
      <c r="AB28" s="7" t="n">
        <v>0</v>
      </c>
      <c r="AC28" s="7" t="n">
        <v>0</v>
      </c>
      <c r="AD28" s="7" t="n">
        <v>23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5</v>
      </c>
      <c r="AI28" s="7" t="n">
        <v>18177.75</v>
      </c>
      <c r="AJ28" s="7" t="n">
        <v>10</v>
      </c>
      <c r="AK28" s="7" t="n">
        <v>0</v>
      </c>
      <c r="AL28" s="7" t="n">
        <v>0</v>
      </c>
      <c r="AM28" s="7" t="n">
        <v>0</v>
      </c>
      <c r="AN28" s="7" t="n">
        <v>23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3</v>
      </c>
      <c r="AS28" s="7" t="n">
        <v>8411.25</v>
      </c>
      <c r="AT28" s="7" t="n">
        <v>4</v>
      </c>
      <c r="AU28" s="7" t="n">
        <v>0</v>
      </c>
      <c r="AV28" s="7" t="n">
        <v>0</v>
      </c>
      <c r="AW28" s="7" t="n">
        <v>0</v>
      </c>
      <c r="AX28" s="7" t="n">
        <v>7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2018.465789473684</v>
      </c>
      <c r="BQ28" s="7">
        <f>BO28/30*30</f>
        <v/>
      </c>
      <c r="BR28" s="7">
        <f>IFERROR(BL28/BE28,0)</f>
        <v/>
      </c>
    </row>
    <row r="29">
      <c r="A29" s="6" t="n">
        <v>19</v>
      </c>
      <c r="B29" s="6" t="inlineStr"/>
      <c r="C29" s="6" t="inlineStr"/>
      <c r="D29" s="6" t="inlineStr">
        <is>
          <t>Николаева Наталья Владимировна</t>
        </is>
      </c>
      <c r="E29" s="7" t="n">
        <v>0</v>
      </c>
      <c r="F29" s="7" t="n">
        <v>0</v>
      </c>
      <c r="G29" s="7" t="n">
        <v>0</v>
      </c>
      <c r="H29" s="7" t="n">
        <v>0</v>
      </c>
      <c r="I29" s="7" t="n">
        <v>0</v>
      </c>
      <c r="J29" s="7" t="n">
        <v>0</v>
      </c>
      <c r="K29" s="7">
        <f>ROUND(J29*BP29/100,0)*100</f>
        <v/>
      </c>
      <c r="L29" s="7" t="n">
        <v>0</v>
      </c>
      <c r="M29" s="7">
        <f>E29-K29</f>
        <v/>
      </c>
      <c r="N29" s="7" t="n">
        <v>0</v>
      </c>
      <c r="O29" s="7" t="n">
        <v>0</v>
      </c>
      <c r="P29" s="7" t="n">
        <v>0</v>
      </c>
      <c r="Q29" s="7" t="n">
        <v>0</v>
      </c>
      <c r="R29" s="7" t="n">
        <v>0</v>
      </c>
      <c r="S29" s="7" t="n">
        <v>0</v>
      </c>
      <c r="T29" s="7" t="n">
        <v>0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0</v>
      </c>
      <c r="Z29" s="7" t="n">
        <v>0</v>
      </c>
      <c r="AA29" s="7" t="n">
        <v>0</v>
      </c>
      <c r="AB29" s="7" t="n">
        <v>0</v>
      </c>
      <c r="AC29" s="7" t="n">
        <v>0</v>
      </c>
      <c r="AD29" s="7" t="n">
        <v>0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0</v>
      </c>
      <c r="AI29" s="7" t="n">
        <v>0</v>
      </c>
      <c r="AJ29" s="7" t="n">
        <v>0</v>
      </c>
      <c r="AK29" s="7" t="n">
        <v>0</v>
      </c>
      <c r="AL29" s="7" t="n">
        <v>0</v>
      </c>
      <c r="AM29" s="7" t="n">
        <v>0</v>
      </c>
      <c r="AN29" s="7" t="n">
        <v>0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0</v>
      </c>
      <c r="AT29" s="7" t="n">
        <v>0</v>
      </c>
      <c r="AU29" s="7" t="n">
        <v>0</v>
      </c>
      <c r="AV29" s="7" t="n">
        <v>0</v>
      </c>
      <c r="AW29" s="7" t="n">
        <v>0</v>
      </c>
      <c r="AX29" s="7" t="n">
        <v>0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0</v>
      </c>
      <c r="BQ29" s="7">
        <f>BO29/30*30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ПТ</t>
        </is>
      </c>
      <c r="D30" s="6" t="inlineStr">
        <is>
          <t>Николаева Татьяна Владимировна</t>
        </is>
      </c>
      <c r="E30" s="7" t="n">
        <v>0</v>
      </c>
      <c r="F30" s="7" t="n">
        <v>0</v>
      </c>
      <c r="G30" s="7" t="n">
        <v>6180</v>
      </c>
      <c r="H30" s="7" t="n">
        <v>6</v>
      </c>
      <c r="I30" s="7" t="n">
        <v>1</v>
      </c>
      <c r="J30" s="7" t="n">
        <v>5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0</v>
      </c>
      <c r="P30" s="7" t="n">
        <v>1</v>
      </c>
      <c r="Q30" s="7" t="n">
        <v>4120</v>
      </c>
      <c r="R30" s="7" t="n">
        <v>4</v>
      </c>
      <c r="S30" s="7" t="n">
        <v>2</v>
      </c>
      <c r="T30" s="7" t="n">
        <v>5</v>
      </c>
      <c r="U30" s="7">
        <f>ROUND(T30*BP30/100,0)*100</f>
        <v/>
      </c>
      <c r="V30" s="7" t="n">
        <v>0</v>
      </c>
      <c r="W30" s="7">
        <f>O30-U30</f>
        <v/>
      </c>
      <c r="X30" s="7" t="n">
        <v>1</v>
      </c>
      <c r="Y30" s="7" t="n">
        <v>10395</v>
      </c>
      <c r="Z30" s="7" t="n">
        <v>7</v>
      </c>
      <c r="AA30" s="7" t="n">
        <v>8240</v>
      </c>
      <c r="AB30" s="7" t="n">
        <v>8</v>
      </c>
      <c r="AC30" s="7" t="n">
        <v>2</v>
      </c>
      <c r="AD30" s="7" t="n">
        <v>5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1</v>
      </c>
      <c r="AI30" s="7" t="n">
        <v>8002</v>
      </c>
      <c r="AJ30" s="7" t="n">
        <v>5</v>
      </c>
      <c r="AK30" s="7" t="n">
        <v>7210</v>
      </c>
      <c r="AL30" s="7" t="n">
        <v>7</v>
      </c>
      <c r="AM30" s="7" t="n">
        <v>5</v>
      </c>
      <c r="AN30" s="7" t="n">
        <v>5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1</v>
      </c>
      <c r="AS30" s="7" t="n">
        <v>1701</v>
      </c>
      <c r="AT30" s="7" t="n">
        <v>1</v>
      </c>
      <c r="AU30" s="7" t="n">
        <v>2060</v>
      </c>
      <c r="AV30" s="7" t="n">
        <v>2</v>
      </c>
      <c r="AW30" s="7" t="n">
        <v>2</v>
      </c>
      <c r="AX30" s="7" t="n">
        <v>1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1043.461538461539</v>
      </c>
      <c r="BQ30" s="7">
        <f>BO30/30*30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ПТ</t>
        </is>
      </c>
      <c r="D31" s="6" t="inlineStr">
        <is>
          <t>Панкрац Наталья Владимировна</t>
        </is>
      </c>
      <c r="E31" s="7" t="n">
        <v>9959.25</v>
      </c>
      <c r="F31" s="7" t="n">
        <v>6</v>
      </c>
      <c r="G31" s="7" t="n">
        <v>2060</v>
      </c>
      <c r="H31" s="7" t="n">
        <v>2</v>
      </c>
      <c r="I31" s="7" t="n">
        <v>0</v>
      </c>
      <c r="J31" s="7" t="n">
        <v>6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8171</v>
      </c>
      <c r="P31" s="7" t="n">
        <v>5</v>
      </c>
      <c r="Q31" s="7" t="n">
        <v>2060</v>
      </c>
      <c r="R31" s="7" t="n">
        <v>2</v>
      </c>
      <c r="S31" s="7" t="n">
        <v>2</v>
      </c>
      <c r="T31" s="7" t="n">
        <v>6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11457.25</v>
      </c>
      <c r="Z31" s="7" t="n">
        <v>7</v>
      </c>
      <c r="AA31" s="7" t="n">
        <v>1030</v>
      </c>
      <c r="AB31" s="7" t="n">
        <v>1</v>
      </c>
      <c r="AC31" s="7" t="n">
        <v>0</v>
      </c>
      <c r="AD31" s="7" t="n">
        <v>6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9740</v>
      </c>
      <c r="AJ31" s="7" t="n">
        <v>8</v>
      </c>
      <c r="AK31" s="7" t="n">
        <v>0</v>
      </c>
      <c r="AL31" s="7" t="n">
        <v>0</v>
      </c>
      <c r="AM31" s="7" t="n">
        <v>1</v>
      </c>
      <c r="AN31" s="7" t="n">
        <v>6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4888.75</v>
      </c>
      <c r="AT31" s="7" t="n">
        <v>3</v>
      </c>
      <c r="AU31" s="7" t="n">
        <v>0</v>
      </c>
      <c r="AV31" s="7" t="n">
        <v>0</v>
      </c>
      <c r="AW31" s="7" t="n">
        <v>0</v>
      </c>
      <c r="AX31" s="7" t="n">
        <v>2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1263.991379310345</v>
      </c>
      <c r="BQ31" s="7">
        <f>BO31/30*30</f>
        <v/>
      </c>
      <c r="BR31" s="7">
        <f>IFERROR(BL31/BE31,0)</f>
        <v/>
      </c>
    </row>
    <row r="32">
      <c r="A32" s="6" t="n">
        <v>22</v>
      </c>
      <c r="B32" s="6" t="inlineStr">
        <is>
          <t>2026-03-01</t>
        </is>
      </c>
      <c r="C32" s="6" t="inlineStr">
        <is>
          <t>ПТ</t>
        </is>
      </c>
      <c r="D32" s="6" t="inlineStr">
        <is>
          <t>Петрова Татьяна Андреевна</t>
        </is>
      </c>
      <c r="E32" s="7" t="n">
        <v>26546.5</v>
      </c>
      <c r="F32" s="7" t="n">
        <v>15</v>
      </c>
      <c r="G32" s="7" t="n">
        <v>0</v>
      </c>
      <c r="H32" s="7" t="n">
        <v>0</v>
      </c>
      <c r="I32" s="7" t="n">
        <v>2</v>
      </c>
      <c r="J32" s="7" t="n">
        <v>13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17508</v>
      </c>
      <c r="P32" s="7" t="n">
        <v>10</v>
      </c>
      <c r="Q32" s="7" t="n">
        <v>0</v>
      </c>
      <c r="R32" s="7" t="n">
        <v>0</v>
      </c>
      <c r="S32" s="7" t="n">
        <v>0</v>
      </c>
      <c r="T32" s="7" t="n">
        <v>13</v>
      </c>
      <c r="U32" s="7">
        <f>ROUND(T32*BP32/100,0)*100</f>
        <v/>
      </c>
      <c r="V32" s="7" t="n">
        <v>0</v>
      </c>
      <c r="W32" s="7">
        <f>O32-U32</f>
        <v/>
      </c>
      <c r="X32" s="7" t="n">
        <v>2</v>
      </c>
      <c r="Y32" s="7" t="n">
        <v>22944.5</v>
      </c>
      <c r="Z32" s="7" t="n">
        <v>13</v>
      </c>
      <c r="AA32" s="7" t="n">
        <v>0</v>
      </c>
      <c r="AB32" s="7" t="n">
        <v>0</v>
      </c>
      <c r="AC32" s="7" t="n">
        <v>3</v>
      </c>
      <c r="AD32" s="7" t="n">
        <v>13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2</v>
      </c>
      <c r="AI32" s="7" t="n">
        <v>16435</v>
      </c>
      <c r="AJ32" s="7" t="n">
        <v>9</v>
      </c>
      <c r="AK32" s="7" t="n">
        <v>0</v>
      </c>
      <c r="AL32" s="7" t="n">
        <v>0</v>
      </c>
      <c r="AM32" s="7" t="n">
        <v>2</v>
      </c>
      <c r="AN32" s="7" t="n">
        <v>13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2</v>
      </c>
      <c r="AS32" s="7" t="n">
        <v>8474.5</v>
      </c>
      <c r="AT32" s="7" t="n">
        <v>5</v>
      </c>
      <c r="AU32" s="7" t="n">
        <v>0</v>
      </c>
      <c r="AV32" s="7" t="n">
        <v>0</v>
      </c>
      <c r="AW32" s="7" t="n">
        <v>0</v>
      </c>
      <c r="AX32" s="7" t="n">
        <v>4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1763.638461538462</v>
      </c>
      <c r="BQ32" s="7">
        <f>BO32/30*30</f>
        <v/>
      </c>
      <c r="BR32" s="7">
        <f>IFERROR(BL32/BE32,0)</f>
        <v/>
      </c>
    </row>
    <row r="33">
      <c r="A33" s="6" t="n">
        <v>23</v>
      </c>
      <c r="B33" s="6" t="inlineStr">
        <is>
          <t>2026-03-01</t>
        </is>
      </c>
      <c r="C33" s="6" t="inlineStr">
        <is>
          <t>ПТ</t>
        </is>
      </c>
      <c r="D33" s="6" t="inlineStr">
        <is>
          <t>Пузощатова Екатерина Викторовна</t>
        </is>
      </c>
      <c r="E33" s="7" t="n">
        <v>18756</v>
      </c>
      <c r="F33" s="7" t="n">
        <v>11</v>
      </c>
      <c r="G33" s="7" t="n">
        <v>0</v>
      </c>
      <c r="H33" s="7" t="n">
        <v>0</v>
      </c>
      <c r="I33" s="7" t="n">
        <v>0</v>
      </c>
      <c r="J33" s="7" t="n">
        <v>10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17720.5</v>
      </c>
      <c r="P33" s="7" t="n">
        <v>10</v>
      </c>
      <c r="Q33" s="7" t="n">
        <v>0</v>
      </c>
      <c r="R33" s="7" t="n">
        <v>0</v>
      </c>
      <c r="S33" s="7" t="n">
        <v>1</v>
      </c>
      <c r="T33" s="7" t="n">
        <v>10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12088</v>
      </c>
      <c r="Z33" s="7" t="n">
        <v>8</v>
      </c>
      <c r="AA33" s="7" t="n">
        <v>0</v>
      </c>
      <c r="AB33" s="7" t="n">
        <v>0</v>
      </c>
      <c r="AC33" s="7" t="n">
        <v>2</v>
      </c>
      <c r="AD33" s="7" t="n">
        <v>10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10602.5</v>
      </c>
      <c r="AJ33" s="7" t="n">
        <v>7</v>
      </c>
      <c r="AK33" s="7" t="n">
        <v>0</v>
      </c>
      <c r="AL33" s="7" t="n">
        <v>0</v>
      </c>
      <c r="AM33" s="7" t="n">
        <v>0</v>
      </c>
      <c r="AN33" s="7" t="n">
        <v>10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1727.5</v>
      </c>
      <c r="AT33" s="7" t="n">
        <v>1</v>
      </c>
      <c r="AU33" s="7" t="n">
        <v>0</v>
      </c>
      <c r="AV33" s="7" t="n">
        <v>0</v>
      </c>
      <c r="AW33" s="7" t="n">
        <v>0</v>
      </c>
      <c r="AX33" s="7" t="n">
        <v>3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1650.521739130435</v>
      </c>
      <c r="BQ33" s="7">
        <f>BO33/30*30</f>
        <v/>
      </c>
      <c r="BR33" s="7">
        <f>IFERROR(BL33/BE33,0)</f>
        <v/>
      </c>
    </row>
    <row r="34">
      <c r="A34" s="6" t="n">
        <v>24</v>
      </c>
      <c r="B34" s="6" t="inlineStr">
        <is>
          <t>2026-03-01</t>
        </is>
      </c>
      <c r="C34" s="6" t="inlineStr">
        <is>
          <t>МТ</t>
        </is>
      </c>
      <c r="D34" s="6" t="inlineStr">
        <is>
          <t>Русакова Юлия Андреевна</t>
        </is>
      </c>
      <c r="E34" s="7" t="n">
        <v>16470.5</v>
      </c>
      <c r="F34" s="7" t="n">
        <v>8</v>
      </c>
      <c r="G34" s="7" t="n">
        <v>0</v>
      </c>
      <c r="H34" s="7" t="n">
        <v>0</v>
      </c>
      <c r="I34" s="7" t="n">
        <v>0</v>
      </c>
      <c r="J34" s="7" t="n">
        <v>17</v>
      </c>
      <c r="K34" s="7">
        <f>ROUND(J34*BP34/100,0)*100</f>
        <v/>
      </c>
      <c r="L34" s="7" t="n">
        <v>0</v>
      </c>
      <c r="M34" s="7">
        <f>E34-K34</f>
        <v/>
      </c>
      <c r="N34" s="7" t="n">
        <v>1</v>
      </c>
      <c r="O34" s="7" t="n">
        <v>0</v>
      </c>
      <c r="P34" s="7" t="n">
        <v>0</v>
      </c>
      <c r="Q34" s="7" t="n">
        <v>0</v>
      </c>
      <c r="R34" s="7" t="n">
        <v>0</v>
      </c>
      <c r="S34" s="7" t="n">
        <v>0</v>
      </c>
      <c r="T34" s="7" t="n">
        <v>17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0</v>
      </c>
      <c r="Z34" s="7" t="n">
        <v>0</v>
      </c>
      <c r="AA34" s="7" t="n">
        <v>0</v>
      </c>
      <c r="AB34" s="7" t="n">
        <v>0</v>
      </c>
      <c r="AC34" s="7" t="n">
        <v>0</v>
      </c>
      <c r="AD34" s="7" t="n">
        <v>17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6229.5</v>
      </c>
      <c r="AJ34" s="7" t="n">
        <v>6</v>
      </c>
      <c r="AK34" s="7" t="n">
        <v>0</v>
      </c>
      <c r="AL34" s="7" t="n">
        <v>0</v>
      </c>
      <c r="AM34" s="7" t="n">
        <v>0</v>
      </c>
      <c r="AN34" s="7" t="n">
        <v>17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5070.5</v>
      </c>
      <c r="AT34" s="7" t="n">
        <v>3</v>
      </c>
      <c r="AU34" s="7" t="n">
        <v>0</v>
      </c>
      <c r="AV34" s="7" t="n">
        <v>0</v>
      </c>
      <c r="AW34" s="7" t="n">
        <v>0</v>
      </c>
      <c r="AX34" s="7" t="n">
        <v>5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1867.620588235294</v>
      </c>
      <c r="BQ34" s="7">
        <f>BO34/30*30</f>
        <v/>
      </c>
      <c r="BR34" s="7">
        <f>IFERROR(BL34/BE34,0)</f>
        <v/>
      </c>
    </row>
    <row r="35">
      <c r="A35" s="6" t="n">
        <v>25</v>
      </c>
      <c r="B35" s="6" t="inlineStr">
        <is>
          <t>2026-03-01</t>
        </is>
      </c>
      <c r="C35" s="6" t="inlineStr">
        <is>
          <t>ТВК</t>
        </is>
      </c>
      <c r="D35" s="6" t="inlineStr">
        <is>
          <t>Стрежнев Сергей Александрович</t>
        </is>
      </c>
      <c r="E35" s="7" t="n">
        <v>34745.5</v>
      </c>
      <c r="F35" s="7" t="n">
        <v>16</v>
      </c>
      <c r="G35" s="7" t="n">
        <v>0</v>
      </c>
      <c r="H35" s="7" t="n">
        <v>0</v>
      </c>
      <c r="I35" s="7" t="n">
        <v>0</v>
      </c>
      <c r="J35" s="7" t="n">
        <v>21</v>
      </c>
      <c r="K35" s="7">
        <f>ROUND(J35*BP35/100,0)*100</f>
        <v/>
      </c>
      <c r="L35" s="7" t="n">
        <v>0</v>
      </c>
      <c r="M35" s="7">
        <f>E35-K35</f>
        <v/>
      </c>
      <c r="N35" s="7" t="n">
        <v>2</v>
      </c>
      <c r="O35" s="7" t="n">
        <v>36888.5</v>
      </c>
      <c r="P35" s="7" t="n">
        <v>17</v>
      </c>
      <c r="Q35" s="7" t="n">
        <v>0</v>
      </c>
      <c r="R35" s="7" t="n">
        <v>0</v>
      </c>
      <c r="S35" s="7" t="n">
        <v>0</v>
      </c>
      <c r="T35" s="7" t="n">
        <v>21</v>
      </c>
      <c r="U35" s="7">
        <f>ROUND(T35*BP35/100,0)*100</f>
        <v/>
      </c>
      <c r="V35" s="7" t="n">
        <v>0</v>
      </c>
      <c r="W35" s="7">
        <f>O35-U35</f>
        <v/>
      </c>
      <c r="X35" s="7" t="n">
        <v>3</v>
      </c>
      <c r="Y35" s="7" t="n">
        <v>48021</v>
      </c>
      <c r="Z35" s="7" t="n">
        <v>21</v>
      </c>
      <c r="AA35" s="7" t="n">
        <v>0</v>
      </c>
      <c r="AB35" s="7" t="n">
        <v>0</v>
      </c>
      <c r="AC35" s="7" t="n">
        <v>0</v>
      </c>
      <c r="AD35" s="7" t="n">
        <v>21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1</v>
      </c>
      <c r="AI35" s="7" t="n">
        <v>46494.75</v>
      </c>
      <c r="AJ35" s="7" t="n">
        <v>21</v>
      </c>
      <c r="AK35" s="7" t="n">
        <v>0</v>
      </c>
      <c r="AL35" s="7" t="n">
        <v>0</v>
      </c>
      <c r="AM35" s="7" t="n">
        <v>0</v>
      </c>
      <c r="AN35" s="7" t="n">
        <v>21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0</v>
      </c>
      <c r="AS35" s="7" t="n">
        <v>11529.75</v>
      </c>
      <c r="AT35" s="7" t="n">
        <v>5</v>
      </c>
      <c r="AU35" s="7" t="n">
        <v>0</v>
      </c>
      <c r="AV35" s="7" t="n">
        <v>0</v>
      </c>
      <c r="AW35" s="7" t="n">
        <v>0</v>
      </c>
      <c r="AX35" s="7" t="n">
        <v>6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0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2216.338785046729</v>
      </c>
      <c r="BQ35" s="7">
        <f>BO35/30*30</f>
        <v/>
      </c>
      <c r="BR35" s="7">
        <f>IFERROR(BL35/BE35,0)</f>
        <v/>
      </c>
    </row>
    <row r="36">
      <c r="A36" s="6" t="n">
        <v>26</v>
      </c>
      <c r="B36" s="6" t="inlineStr">
        <is>
          <t>2026-03-01</t>
        </is>
      </c>
      <c r="C36" s="6" t="inlineStr">
        <is>
          <t>МТ</t>
        </is>
      </c>
      <c r="D36" s="6" t="inlineStr">
        <is>
          <t>Шуваев Данил Александрович</t>
        </is>
      </c>
      <c r="E36" s="7" t="n">
        <v>71583.60000000001</v>
      </c>
      <c r="F36" s="7" t="n">
        <v>39</v>
      </c>
      <c r="G36" s="7" t="n">
        <v>0</v>
      </c>
      <c r="H36" s="7" t="n">
        <v>0</v>
      </c>
      <c r="I36" s="7" t="n">
        <v>5</v>
      </c>
      <c r="J36" s="7" t="n">
        <v>38</v>
      </c>
      <c r="K36" s="7">
        <f>ROUND(J36*BP36/100,0)*100</f>
        <v/>
      </c>
      <c r="L36" s="7" t="n">
        <v>0</v>
      </c>
      <c r="M36" s="7">
        <f>E36-K36</f>
        <v/>
      </c>
      <c r="N36" s="7" t="n">
        <v>0</v>
      </c>
      <c r="O36" s="7" t="n">
        <v>63589.16</v>
      </c>
      <c r="P36" s="7" t="n">
        <v>34</v>
      </c>
      <c r="Q36" s="7" t="n">
        <v>0</v>
      </c>
      <c r="R36" s="7" t="n">
        <v>0</v>
      </c>
      <c r="S36" s="7" t="n">
        <v>1</v>
      </c>
      <c r="T36" s="7" t="n">
        <v>38</v>
      </c>
      <c r="U36" s="7">
        <f>ROUND(T36*BP36/100,0)*100</f>
        <v/>
      </c>
      <c r="V36" s="7" t="n">
        <v>0</v>
      </c>
      <c r="W36" s="7">
        <f>O36-U36</f>
        <v/>
      </c>
      <c r="X36" s="7" t="n">
        <v>1</v>
      </c>
      <c r="Y36" s="7" t="n">
        <v>46839.92</v>
      </c>
      <c r="Z36" s="7" t="n">
        <v>30</v>
      </c>
      <c r="AA36" s="7" t="n">
        <v>0</v>
      </c>
      <c r="AB36" s="7" t="n">
        <v>0</v>
      </c>
      <c r="AC36" s="7" t="n">
        <v>1</v>
      </c>
      <c r="AD36" s="7" t="n">
        <v>38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3</v>
      </c>
      <c r="AI36" s="7" t="n">
        <v>55151.71</v>
      </c>
      <c r="AJ36" s="7" t="n">
        <v>30</v>
      </c>
      <c r="AK36" s="7" t="n">
        <v>0</v>
      </c>
      <c r="AL36" s="7" t="n">
        <v>0</v>
      </c>
      <c r="AM36" s="7" t="n">
        <v>5</v>
      </c>
      <c r="AN36" s="7" t="n">
        <v>38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1</v>
      </c>
      <c r="AS36" s="7" t="n">
        <v>24878</v>
      </c>
      <c r="AT36" s="7" t="n">
        <v>13</v>
      </c>
      <c r="AU36" s="7" t="n">
        <v>0</v>
      </c>
      <c r="AV36" s="7" t="n">
        <v>0</v>
      </c>
      <c r="AW36" s="7" t="n">
        <v>0</v>
      </c>
      <c r="AX36" s="7" t="n">
        <v>11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1644.625114942529</v>
      </c>
      <c r="BQ36" s="7">
        <f>BO36/30*30</f>
        <v/>
      </c>
      <c r="BR36" s="7">
        <f>IFERROR(BL36/BE36,0)</f>
        <v/>
      </c>
    </row>
    <row r="37">
      <c r="A37" s="6" t="n">
        <v>27</v>
      </c>
      <c r="B37" s="6" t="inlineStr">
        <is>
          <t>2026-03-01</t>
        </is>
      </c>
      <c r="C37" s="6" t="inlineStr">
        <is>
          <t>ПТ</t>
        </is>
      </c>
      <c r="D37" s="6" t="inlineStr">
        <is>
          <t>Шумилова Наталья Альбертовна</t>
        </is>
      </c>
      <c r="E37" s="7" t="n">
        <v>5507.5</v>
      </c>
      <c r="F37" s="7" t="n">
        <v>3</v>
      </c>
      <c r="G37" s="7" t="n">
        <v>0</v>
      </c>
      <c r="H37" s="7" t="n">
        <v>0</v>
      </c>
      <c r="I37" s="7" t="n">
        <v>0</v>
      </c>
      <c r="J37" s="7" t="n">
        <v>4</v>
      </c>
      <c r="K37" s="7">
        <f>ROUND(J37*BP37/100,0)*100</f>
        <v/>
      </c>
      <c r="L37" s="7" t="n">
        <v>0</v>
      </c>
      <c r="M37" s="7">
        <f>E37-K37</f>
        <v/>
      </c>
      <c r="N37" s="7" t="n">
        <v>0</v>
      </c>
      <c r="O37" s="7" t="n">
        <v>8369</v>
      </c>
      <c r="P37" s="7" t="n">
        <v>5</v>
      </c>
      <c r="Q37" s="7" t="n">
        <v>0</v>
      </c>
      <c r="R37" s="7" t="n">
        <v>0</v>
      </c>
      <c r="S37" s="7" t="n">
        <v>0</v>
      </c>
      <c r="T37" s="7" t="n">
        <v>4</v>
      </c>
      <c r="U37" s="7">
        <f>ROUND(T37*BP37/100,0)*100</f>
        <v/>
      </c>
      <c r="V37" s="7" t="n">
        <v>0</v>
      </c>
      <c r="W37" s="7">
        <f>O37-U37</f>
        <v/>
      </c>
      <c r="X37" s="7" t="n">
        <v>0</v>
      </c>
      <c r="Y37" s="7" t="n">
        <v>1890</v>
      </c>
      <c r="Z37" s="7" t="n">
        <v>1</v>
      </c>
      <c r="AA37" s="7" t="n">
        <v>0</v>
      </c>
      <c r="AB37" s="7" t="n">
        <v>0</v>
      </c>
      <c r="AC37" s="7" t="n">
        <v>0</v>
      </c>
      <c r="AD37" s="7" t="n">
        <v>4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0</v>
      </c>
      <c r="AI37" s="7" t="n">
        <v>0</v>
      </c>
      <c r="AJ37" s="7" t="n">
        <v>0</v>
      </c>
      <c r="AK37" s="7" t="n">
        <v>0</v>
      </c>
      <c r="AL37" s="7" t="n">
        <v>0</v>
      </c>
      <c r="AM37" s="7" t="n">
        <v>0</v>
      </c>
      <c r="AN37" s="7" t="n">
        <v>4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0</v>
      </c>
      <c r="AS37" s="7" t="n">
        <v>0</v>
      </c>
      <c r="AT37" s="7" t="n">
        <v>0</v>
      </c>
      <c r="AU37" s="7" t="n">
        <v>0</v>
      </c>
      <c r="AV37" s="7" t="n">
        <v>0</v>
      </c>
      <c r="AW37" s="7" t="n">
        <v>0</v>
      </c>
      <c r="AX37" s="7" t="n">
        <v>1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0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1558.583333333333</v>
      </c>
      <c r="BQ37" s="7">
        <f>BO37/30*30</f>
        <v/>
      </c>
      <c r="BR37" s="7">
        <f>IFERROR(BL37/BE37,0)</f>
        <v/>
      </c>
    </row>
    <row r="38">
      <c r="A38" s="8" t="n"/>
      <c r="B38" s="8" t="n"/>
      <c r="C38" s="8" t="n"/>
      <c r="D38" s="8" t="inlineStr">
        <is>
          <t>Итого ТЗ</t>
        </is>
      </c>
      <c r="E38" s="9">
        <f>SUM(E19:E37)</f>
        <v/>
      </c>
      <c r="F38" s="9">
        <f>SUM(F19:F37)</f>
        <v/>
      </c>
      <c r="G38" s="9">
        <f>SUM(G19:G37)</f>
        <v/>
      </c>
      <c r="H38" s="9">
        <f>SUM(H19:H37)</f>
        <v/>
      </c>
      <c r="I38" s="9">
        <f>SUM(I19:I37)</f>
        <v/>
      </c>
      <c r="J38" s="9">
        <f>SUM(J19:J37)</f>
        <v/>
      </c>
      <c r="K38" s="9">
        <f>SUM(K19:K37)</f>
        <v/>
      </c>
      <c r="L38" s="9">
        <f>SUM(L19:L37)</f>
        <v/>
      </c>
      <c r="M38" s="9">
        <f>SUM(M19:M37)</f>
        <v/>
      </c>
      <c r="N38" s="9">
        <f>SUM(N19:N37)</f>
        <v/>
      </c>
      <c r="O38" s="9">
        <f>SUM(O19:O37)</f>
        <v/>
      </c>
      <c r="P38" s="9">
        <f>SUM(P19:P37)</f>
        <v/>
      </c>
      <c r="Q38" s="9">
        <f>SUM(Q19:Q37)</f>
        <v/>
      </c>
      <c r="R38" s="9">
        <f>SUM(R19:R37)</f>
        <v/>
      </c>
      <c r="S38" s="9">
        <f>SUM(S19:S37)</f>
        <v/>
      </c>
      <c r="T38" s="9">
        <f>SUM(T19:T37)</f>
        <v/>
      </c>
      <c r="U38" s="9">
        <f>SUM(U19:U37)</f>
        <v/>
      </c>
      <c r="V38" s="9">
        <f>SUM(V19:V37)</f>
        <v/>
      </c>
      <c r="W38" s="9">
        <f>SUM(W19:W37)</f>
        <v/>
      </c>
      <c r="X38" s="9">
        <f>SUM(X19:X37)</f>
        <v/>
      </c>
      <c r="Y38" s="9">
        <f>SUM(Y19:Y37)</f>
        <v/>
      </c>
      <c r="Z38" s="9">
        <f>SUM(Z19:Z37)</f>
        <v/>
      </c>
      <c r="AA38" s="9">
        <f>SUM(AA19:AA37)</f>
        <v/>
      </c>
      <c r="AB38" s="9">
        <f>SUM(AB19:AB37)</f>
        <v/>
      </c>
      <c r="AC38" s="9">
        <f>SUM(AC19:AC37)</f>
        <v/>
      </c>
      <c r="AD38" s="9">
        <f>SUM(AD19:AD37)</f>
        <v/>
      </c>
      <c r="AE38" s="9">
        <f>SUM(AE19:AE37)</f>
        <v/>
      </c>
      <c r="AF38" s="9">
        <f>SUM(AF19:AF37)</f>
        <v/>
      </c>
      <c r="AG38" s="9">
        <f>SUM(AG19:AG37)</f>
        <v/>
      </c>
      <c r="AH38" s="9">
        <f>SUM(AH19:AH37)</f>
        <v/>
      </c>
      <c r="AI38" s="9">
        <f>SUM(AI19:AI37)</f>
        <v/>
      </c>
      <c r="AJ38" s="9">
        <f>SUM(AJ19:AJ37)</f>
        <v/>
      </c>
      <c r="AK38" s="9">
        <f>SUM(AK19:AK37)</f>
        <v/>
      </c>
      <c r="AL38" s="9">
        <f>SUM(AL19:AL37)</f>
        <v/>
      </c>
      <c r="AM38" s="9">
        <f>SUM(AM19:AM37)</f>
        <v/>
      </c>
      <c r="AN38" s="9">
        <f>SUM(AN19:AN37)</f>
        <v/>
      </c>
      <c r="AO38" s="9">
        <f>SUM(AO19:AO37)</f>
        <v/>
      </c>
      <c r="AP38" s="9">
        <f>SUM(AP19:AP37)</f>
        <v/>
      </c>
      <c r="AQ38" s="9">
        <f>SUM(AQ19:AQ37)</f>
        <v/>
      </c>
      <c r="AR38" s="9">
        <f>SUM(AR19:AR37)</f>
        <v/>
      </c>
      <c r="AS38" s="9">
        <f>SUM(AS19:AS37)</f>
        <v/>
      </c>
      <c r="AT38" s="9">
        <f>SUM(AT19:AT37)</f>
        <v/>
      </c>
      <c r="AU38" s="9">
        <f>SUM(AU19:AU37)</f>
        <v/>
      </c>
      <c r="AV38" s="9">
        <f>SUM(AV19:AV37)</f>
        <v/>
      </c>
      <c r="AW38" s="9">
        <f>SUM(AW19:AW37)</f>
        <v/>
      </c>
      <c r="AX38" s="9">
        <f>SUM(AX19:AX37)</f>
        <v/>
      </c>
      <c r="AY38" s="9">
        <f>SUM(AY19:AY37)</f>
        <v/>
      </c>
      <c r="AZ38" s="9">
        <f>SUM(AZ19:AZ37)</f>
        <v/>
      </c>
      <c r="BA38" s="9">
        <f>SUM(BA19:BA37)</f>
        <v/>
      </c>
      <c r="BB38" s="9">
        <f>SUM(BB19:BB37)</f>
        <v/>
      </c>
      <c r="BC38" s="9">
        <f>SUM(BC19:BC37)</f>
        <v/>
      </c>
      <c r="BD38" s="9">
        <f>SUM(BD19:BD37)</f>
        <v/>
      </c>
      <c r="BE38" s="9">
        <f>SUM(BE19:BE37)</f>
        <v/>
      </c>
      <c r="BF38" s="9">
        <f>SUM(BF19:BF37)</f>
        <v/>
      </c>
      <c r="BG38" s="9">
        <f>SUM(BG19:BG37)</f>
        <v/>
      </c>
      <c r="BH38" s="9">
        <f>SUM(BH19:BH37)</f>
        <v/>
      </c>
      <c r="BI38" s="9">
        <f>SUM(BI19:BI37)</f>
        <v/>
      </c>
      <c r="BJ38" s="9">
        <f>SUM(BJ19:BJ37)</f>
        <v/>
      </c>
      <c r="BK38" s="9">
        <f>SUM(BK19:BK37)</f>
        <v/>
      </c>
      <c r="BL38" s="9">
        <f>SUM(BL19:BL37)</f>
        <v/>
      </c>
      <c r="BM38" s="9">
        <f>SUM(BM19:BM37)</f>
        <v/>
      </c>
      <c r="BN38" s="9">
        <f>SUM(BN19:BN37)</f>
        <v/>
      </c>
      <c r="BO38" s="9">
        <f>SUM(BO19:BO37)</f>
        <v/>
      </c>
      <c r="BP38" s="9">
        <f>IFERROR(BK38/BD38,0)</f>
        <v/>
      </c>
      <c r="BQ38" s="9">
        <f>BO38/30*30</f>
        <v/>
      </c>
      <c r="BR38" s="9">
        <f>IFERROR(BL38/BE38,0)</f>
        <v/>
      </c>
    </row>
    <row r="40">
      <c r="A40" s="5" t="n"/>
      <c r="B40" s="5" t="n"/>
      <c r="C40" s="5" t="n"/>
      <c r="D40" s="5" t="inlineStr">
        <is>
          <t>ГРУППОВЫЕ ПРОГРАММЫ</t>
        </is>
      </c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  <c r="AC40" s="5" t="n"/>
      <c r="AD40" s="5" t="n"/>
      <c r="AE40" s="5" t="n"/>
      <c r="AF40" s="5" t="n"/>
      <c r="AG40" s="5" t="n"/>
      <c r="AH40" s="5" t="n"/>
      <c r="AI40" s="5" t="n"/>
      <c r="AJ40" s="5" t="n"/>
      <c r="AK40" s="5" t="n"/>
      <c r="AL40" s="5" t="n"/>
      <c r="AM40" s="5" t="n"/>
      <c r="AN40" s="5" t="n"/>
      <c r="AO40" s="5" t="n"/>
      <c r="AP40" s="5" t="n"/>
      <c r="AQ40" s="5" t="n"/>
      <c r="AR40" s="5" t="n"/>
      <c r="AS40" s="5" t="n"/>
      <c r="AT40" s="5" t="n"/>
      <c r="AU40" s="5" t="n"/>
      <c r="AV40" s="5" t="n"/>
      <c r="AW40" s="5" t="n"/>
      <c r="AX40" s="5" t="n"/>
      <c r="AY40" s="5" t="n"/>
      <c r="AZ40" s="5" t="n"/>
      <c r="BA40" s="5" t="n"/>
      <c r="BB40" s="5" t="n"/>
      <c r="BC40" s="5" t="n"/>
      <c r="BD40" s="5" t="n"/>
      <c r="BE40" s="5" t="n"/>
      <c r="BF40" s="5" t="n"/>
      <c r="BG40" s="5" t="n"/>
      <c r="BH40" s="5" t="n"/>
      <c r="BI40" s="5" t="n"/>
      <c r="BJ40" s="5" t="n"/>
      <c r="BK40" s="5" t="n"/>
      <c r="BL40" s="5" t="n"/>
      <c r="BM40" s="5" t="n"/>
      <c r="BN40" s="5" t="n"/>
      <c r="BO40" s="5" t="n"/>
      <c r="BP40" s="5" t="n"/>
      <c r="BQ40" s="5" t="n"/>
      <c r="BR40" s="5" t="n"/>
    </row>
    <row r="41">
      <c r="A41" s="4" t="inlineStr">
        <is>
          <t>№</t>
        </is>
      </c>
      <c r="B41" s="4" t="inlineStr">
        <is>
          <t>Дата начала</t>
        </is>
      </c>
      <c r="C41" s="4" t="inlineStr">
        <is>
          <t>Статус</t>
        </is>
      </c>
      <c r="D41" s="4" t="inlineStr">
        <is>
          <t>ФИО</t>
        </is>
      </c>
      <c r="E41" s="4" t="inlineStr">
        <is>
          <t>Факт $ из 1С</t>
        </is>
      </c>
      <c r="F41" s="4" t="inlineStr">
        <is>
          <t>Факт ПТ</t>
        </is>
      </c>
      <c r="G41" s="4" t="inlineStr">
        <is>
          <t>Факт $ МГ/секции</t>
        </is>
      </c>
      <c r="H41" s="4" t="inlineStr">
        <is>
          <t>Факт МГ/секции</t>
        </is>
      </c>
      <c r="I41" s="4" t="inlineStr">
        <is>
          <t>Факт ВПТ</t>
        </is>
      </c>
      <c r="J41" s="4" t="inlineStr">
        <is>
          <t>Тех. задание ПТ</t>
        </is>
      </c>
      <c r="K41" s="4" t="inlineStr">
        <is>
          <t>Тех задание $</t>
        </is>
      </c>
      <c r="L41" s="4" t="inlineStr">
        <is>
          <t>Тех. задание ВПТ</t>
        </is>
      </c>
      <c r="M41" s="4" t="inlineStr">
        <is>
          <t>Разница ПТ $</t>
        </is>
      </c>
      <c r="N41" s="4" t="inlineStr">
        <is>
          <t>Факт СПЛИТ</t>
        </is>
      </c>
      <c r="O41" s="4" t="inlineStr">
        <is>
          <t>Факт $ из 1С</t>
        </is>
      </c>
      <c r="P41" s="4" t="inlineStr">
        <is>
          <t>Факт ПТ</t>
        </is>
      </c>
      <c r="Q41" s="4" t="inlineStr">
        <is>
          <t>Факт $ МГ/секции</t>
        </is>
      </c>
      <c r="R41" s="4" t="inlineStr">
        <is>
          <t>Факт МГ/секции</t>
        </is>
      </c>
      <c r="S41" s="4" t="inlineStr">
        <is>
          <t>Факт ВПТ</t>
        </is>
      </c>
      <c r="T41" s="4" t="inlineStr">
        <is>
          <t>Тех. задание ПТ</t>
        </is>
      </c>
      <c r="U41" s="4" t="inlineStr">
        <is>
          <t>Тех задание $</t>
        </is>
      </c>
      <c r="V41" s="4" t="inlineStr">
        <is>
          <t>Тех. задание ВПТ</t>
        </is>
      </c>
      <c r="W41" s="4" t="inlineStr">
        <is>
          <t>Разница ПТ $</t>
        </is>
      </c>
      <c r="X41" s="4" t="inlineStr">
        <is>
          <t>Факт СПЛИТ</t>
        </is>
      </c>
      <c r="Y41" s="4" t="inlineStr">
        <is>
          <t>Факт $ из 1С</t>
        </is>
      </c>
      <c r="Z41" s="4" t="inlineStr">
        <is>
          <t>Факт ПТ</t>
        </is>
      </c>
      <c r="AA41" s="4" t="inlineStr">
        <is>
          <t>Факт $ МГ/секции</t>
        </is>
      </c>
      <c r="AB41" s="4" t="inlineStr">
        <is>
          <t>Факт МГ/секции</t>
        </is>
      </c>
      <c r="AC41" s="4" t="inlineStr">
        <is>
          <t>Факт ВПТ</t>
        </is>
      </c>
      <c r="AD41" s="4" t="inlineStr">
        <is>
          <t>Тех. задание ПТ</t>
        </is>
      </c>
      <c r="AE41" s="4" t="inlineStr">
        <is>
          <t>Тех задание $</t>
        </is>
      </c>
      <c r="AF41" s="4" t="inlineStr">
        <is>
          <t>Тех. задание ВПТ</t>
        </is>
      </c>
      <c r="AG41" s="4" t="inlineStr">
        <is>
          <t>Разница ПТ $</t>
        </is>
      </c>
      <c r="AH41" s="4" t="inlineStr">
        <is>
          <t>Факт СПЛИТ</t>
        </is>
      </c>
      <c r="AI41" s="4" t="inlineStr">
        <is>
          <t>Факт $ из 1С</t>
        </is>
      </c>
      <c r="AJ41" s="4" t="inlineStr">
        <is>
          <t>Факт ПТ</t>
        </is>
      </c>
      <c r="AK41" s="4" t="inlineStr">
        <is>
          <t>Факт $ МГ/секции</t>
        </is>
      </c>
      <c r="AL41" s="4" t="inlineStr">
        <is>
          <t>Факт МГ/секции</t>
        </is>
      </c>
      <c r="AM41" s="4" t="inlineStr">
        <is>
          <t>Факт ВПТ</t>
        </is>
      </c>
      <c r="AN41" s="4" t="inlineStr">
        <is>
          <t>Тех. задание ПТ</t>
        </is>
      </c>
      <c r="AO41" s="4" t="inlineStr">
        <is>
          <t>Тех задание $</t>
        </is>
      </c>
      <c r="AP41" s="4" t="inlineStr">
        <is>
          <t>Тех. задание ВПТ</t>
        </is>
      </c>
      <c r="AQ41" s="4" t="inlineStr">
        <is>
          <t>Разница ПТ $</t>
        </is>
      </c>
      <c r="AR41" s="4" t="inlineStr">
        <is>
          <t>Факт СПЛИТ</t>
        </is>
      </c>
      <c r="AS41" s="4" t="inlineStr">
        <is>
          <t>Факт $ из 1С</t>
        </is>
      </c>
      <c r="AT41" s="4" t="inlineStr">
        <is>
          <t>Факт ПТ</t>
        </is>
      </c>
      <c r="AU41" s="4" t="inlineStr">
        <is>
          <t>Факт $ МГ/секции</t>
        </is>
      </c>
      <c r="AV41" s="4" t="inlineStr">
        <is>
          <t>Факт МГ/секции</t>
        </is>
      </c>
      <c r="AW41" s="4" t="inlineStr">
        <is>
          <t>Факт ВПТ</t>
        </is>
      </c>
      <c r="AX41" s="4" t="inlineStr">
        <is>
          <t>Тех. задание ПТ</t>
        </is>
      </c>
      <c r="AY41" s="4" t="inlineStr">
        <is>
          <t>Тех задание $</t>
        </is>
      </c>
      <c r="AZ41" s="4" t="inlineStr">
        <is>
          <t>Тех. задание ВПТ</t>
        </is>
      </c>
      <c r="BA41" s="4" t="inlineStr">
        <is>
          <t>Разница ПТ $</t>
        </is>
      </c>
      <c r="BB41" s="4" t="inlineStr">
        <is>
          <t>Факт СПЛИТ</t>
        </is>
      </c>
      <c r="BC41" s="4" t="inlineStr"/>
      <c r="BD41" s="4" t="inlineStr">
        <is>
          <t>Тех. задание ПТ</t>
        </is>
      </c>
      <c r="BE41" s="4" t="inlineStr">
        <is>
          <t>Факт ПТ</t>
        </is>
      </c>
      <c r="BF41" s="4" t="inlineStr">
        <is>
          <t>Факт СПЛИТ</t>
        </is>
      </c>
      <c r="BG41" s="4" t="inlineStr">
        <is>
          <t>Тех. задание ВПТ</t>
        </is>
      </c>
      <c r="BH41" s="4" t="inlineStr">
        <is>
          <t>Факт ВПТ</t>
        </is>
      </c>
      <c r="BI41" s="4" t="inlineStr">
        <is>
          <t>Тех. задание</t>
        </is>
      </c>
      <c r="BJ41" s="4" t="inlineStr">
        <is>
          <t>Факт</t>
        </is>
      </c>
      <c r="BK41" s="4" t="inlineStr">
        <is>
          <t>Тех задание $</t>
        </is>
      </c>
      <c r="BL41" s="4" t="inlineStr">
        <is>
          <t>Факт ПТ 1С $</t>
        </is>
      </c>
      <c r="BM41" s="4" t="inlineStr">
        <is>
          <t>Факт МГ/секции 1С $</t>
        </is>
      </c>
      <c r="BN41" s="4" t="inlineStr">
        <is>
          <t>Прочие услуги $</t>
        </is>
      </c>
      <c r="BO41" s="4" t="inlineStr">
        <is>
          <t>Факт общий $</t>
        </is>
      </c>
      <c r="BP41" s="4" t="inlineStr">
        <is>
          <t>Средняя стоимость ПТ прошлого месяца $</t>
        </is>
      </c>
      <c r="BQ41" s="4" t="inlineStr">
        <is>
          <t>Ранрейт $</t>
        </is>
      </c>
      <c r="BR41" s="4" t="inlineStr">
        <is>
          <t>Средняя стоимость ПТ на новый месяц</t>
        </is>
      </c>
    </row>
    <row r="42">
      <c r="A42" s="6" t="n">
        <v>28</v>
      </c>
      <c r="B42" s="6" t="inlineStr">
        <is>
          <t>2026-03-01</t>
        </is>
      </c>
      <c r="C42" s="6" t="inlineStr">
        <is>
          <t>ПТ</t>
        </is>
      </c>
      <c r="D42" s="6" t="inlineStr">
        <is>
          <t>Блинова Мария Александровна</t>
        </is>
      </c>
      <c r="E42" s="7" t="n">
        <v>6211.5</v>
      </c>
      <c r="F42" s="7" t="n">
        <v>4</v>
      </c>
      <c r="G42" s="7" t="n">
        <v>16494.5</v>
      </c>
      <c r="H42" s="7" t="n">
        <v>25</v>
      </c>
      <c r="I42" s="7" t="n">
        <v>0</v>
      </c>
      <c r="J42" s="7" t="n">
        <v>23</v>
      </c>
      <c r="K42" s="7">
        <f>ROUND(J42*BP42/100,0)*100</f>
        <v/>
      </c>
      <c r="L42" s="7" t="n">
        <v>0</v>
      </c>
      <c r="M42" s="7">
        <f>E42-K42</f>
        <v/>
      </c>
      <c r="N42" s="7" t="n">
        <v>1</v>
      </c>
      <c r="O42" s="7" t="n">
        <v>6249</v>
      </c>
      <c r="P42" s="7" t="n">
        <v>4</v>
      </c>
      <c r="Q42" s="7" t="n">
        <v>18627.5</v>
      </c>
      <c r="R42" s="7" t="n">
        <v>27</v>
      </c>
      <c r="S42" s="7" t="n">
        <v>0</v>
      </c>
      <c r="T42" s="7" t="n">
        <v>23</v>
      </c>
      <c r="U42" s="7">
        <f>ROUND(T42*BP42/100,0)*100</f>
        <v/>
      </c>
      <c r="V42" s="7" t="n">
        <v>0</v>
      </c>
      <c r="W42" s="7">
        <f>O42-U42</f>
        <v/>
      </c>
      <c r="X42" s="7" t="n">
        <v>0</v>
      </c>
      <c r="Y42" s="7" t="n">
        <v>6947.5</v>
      </c>
      <c r="Z42" s="7" t="n">
        <v>4</v>
      </c>
      <c r="AA42" s="7" t="n">
        <v>25464</v>
      </c>
      <c r="AB42" s="7" t="n">
        <v>37</v>
      </c>
      <c r="AC42" s="7" t="n">
        <v>0</v>
      </c>
      <c r="AD42" s="7" t="n">
        <v>23</v>
      </c>
      <c r="AE42" s="7">
        <f>ROUND(AD42*BP42/100,0)*100</f>
        <v/>
      </c>
      <c r="AF42" s="7" t="n">
        <v>0</v>
      </c>
      <c r="AG42" s="7">
        <f>Y42-AE42</f>
        <v/>
      </c>
      <c r="AH42" s="7" t="n">
        <v>1</v>
      </c>
      <c r="AI42" s="7" t="n">
        <v>0</v>
      </c>
      <c r="AJ42" s="7" t="n">
        <v>0</v>
      </c>
      <c r="AK42" s="7" t="n">
        <v>0</v>
      </c>
      <c r="AL42" s="7" t="n">
        <v>0</v>
      </c>
      <c r="AM42" s="7" t="n">
        <v>0</v>
      </c>
      <c r="AN42" s="7" t="n">
        <v>23</v>
      </c>
      <c r="AO42" s="7">
        <f>ROUND(AN42*BP42/100,0)*100</f>
        <v/>
      </c>
      <c r="AP42" s="7" t="n">
        <v>0</v>
      </c>
      <c r="AQ42" s="7">
        <f>AI42-AO42</f>
        <v/>
      </c>
      <c r="AR42" s="7" t="n">
        <v>0</v>
      </c>
      <c r="AS42" s="7" t="n">
        <v>0</v>
      </c>
      <c r="AT42" s="7" t="n">
        <v>0</v>
      </c>
      <c r="AU42" s="7" t="n">
        <v>0</v>
      </c>
      <c r="AV42" s="7" t="n">
        <v>0</v>
      </c>
      <c r="AW42" s="7" t="n">
        <v>0</v>
      </c>
      <c r="AX42" s="7" t="n">
        <v>7</v>
      </c>
      <c r="AY42" s="7">
        <f>ROUND(AX42*BP42/100,0)*100</f>
        <v/>
      </c>
      <c r="AZ42" s="7" t="n">
        <v>0</v>
      </c>
      <c r="BA42" s="7">
        <f>AS42-AY42</f>
        <v/>
      </c>
      <c r="BB42" s="7" t="n">
        <v>0</v>
      </c>
      <c r="BC42" s="6" t="n"/>
      <c r="BD42" s="7">
        <f>SUM(J42,T42,AD42,AN42,AX42)</f>
        <v/>
      </c>
      <c r="BE42" s="7">
        <f>SUM(F42,P42,Z42,AJ42,AT42)</f>
        <v/>
      </c>
      <c r="BF42" s="7">
        <f>SUM(N42,X42,AH42,AR42,BB42)</f>
        <v/>
      </c>
      <c r="BG42" s="7">
        <f>SUM(L42,V42,AF42,AP42,AZ42)</f>
        <v/>
      </c>
      <c r="BH42" s="7">
        <f>SUM(I42,S42,AC42,AM42,AW42)</f>
        <v/>
      </c>
      <c r="BI42" s="7" t="n">
        <v>0</v>
      </c>
      <c r="BJ42" s="7">
        <f>SUM(H42,R42,AB42,AL42,AV42)</f>
        <v/>
      </c>
      <c r="BK42" s="7">
        <f>SUM(K42,U42,AE42,AO42,AY42)</f>
        <v/>
      </c>
      <c r="BL42" s="7">
        <f>SUM(E42,O42,Y42,AI42,AS42)</f>
        <v/>
      </c>
      <c r="BM42" s="7">
        <f>SUM(G42,Q42,AA42,AK42,AU42)</f>
        <v/>
      </c>
      <c r="BN42" s="7" t="n">
        <v>0</v>
      </c>
      <c r="BO42" s="7">
        <f>BL42+BM42+BN42</f>
        <v/>
      </c>
      <c r="BP42" s="7" t="n">
        <v>857.1337414965986</v>
      </c>
      <c r="BQ42" s="7">
        <f>BO42/30*30</f>
        <v/>
      </c>
      <c r="BR42" s="7">
        <f>IFERROR(BL42/BE42,0)</f>
        <v/>
      </c>
    </row>
    <row r="43">
      <c r="A43" s="6" t="n">
        <v>29</v>
      </c>
      <c r="B43" s="6" t="inlineStr">
        <is>
          <t>2026-03-01</t>
        </is>
      </c>
      <c r="C43" s="6" t="inlineStr">
        <is>
          <t>ПТ</t>
        </is>
      </c>
      <c r="D43" s="6" t="inlineStr">
        <is>
          <t>Володина Ирина Анатольевна</t>
        </is>
      </c>
      <c r="E43" s="7" t="n">
        <v>0</v>
      </c>
      <c r="F43" s="7" t="n">
        <v>0</v>
      </c>
      <c r="G43" s="7" t="n">
        <v>0</v>
      </c>
      <c r="H43" s="7" t="n">
        <v>0</v>
      </c>
      <c r="I43" s="7" t="n">
        <v>0</v>
      </c>
      <c r="J43" s="7" t="n">
        <v>1</v>
      </c>
      <c r="K43" s="7">
        <f>ROUND(J43*BP43/100,0)*100</f>
        <v/>
      </c>
      <c r="L43" s="7" t="n">
        <v>0</v>
      </c>
      <c r="M43" s="7">
        <f>E43-K43</f>
        <v/>
      </c>
      <c r="N43" s="7" t="n">
        <v>0</v>
      </c>
      <c r="O43" s="7" t="n">
        <v>0</v>
      </c>
      <c r="P43" s="7" t="n">
        <v>0</v>
      </c>
      <c r="Q43" s="7" t="n">
        <v>2190</v>
      </c>
      <c r="R43" s="7" t="n">
        <v>3</v>
      </c>
      <c r="S43" s="7" t="n">
        <v>0</v>
      </c>
      <c r="T43" s="7" t="n">
        <v>1</v>
      </c>
      <c r="U43" s="7">
        <f>ROUND(T43*BP43/100,0)*100</f>
        <v/>
      </c>
      <c r="V43" s="7" t="n">
        <v>0</v>
      </c>
      <c r="W43" s="7">
        <f>O43-U43</f>
        <v/>
      </c>
      <c r="X43" s="7" t="n">
        <v>0</v>
      </c>
      <c r="Y43" s="7" t="n">
        <v>3455</v>
      </c>
      <c r="Z43" s="7" t="n">
        <v>2</v>
      </c>
      <c r="AA43" s="7" t="n">
        <v>1387.5</v>
      </c>
      <c r="AB43" s="7" t="n">
        <v>2</v>
      </c>
      <c r="AC43" s="7" t="n">
        <v>0</v>
      </c>
      <c r="AD43" s="7" t="n">
        <v>1</v>
      </c>
      <c r="AE43" s="7">
        <f>ROUND(AD43*BP43/100,0)*100</f>
        <v/>
      </c>
      <c r="AF43" s="7" t="n">
        <v>0</v>
      </c>
      <c r="AG43" s="7">
        <f>Y43-AE43</f>
        <v/>
      </c>
      <c r="AH43" s="7" t="n">
        <v>0</v>
      </c>
      <c r="AI43" s="7" t="n">
        <v>3455</v>
      </c>
      <c r="AJ43" s="7" t="n">
        <v>2</v>
      </c>
      <c r="AK43" s="7" t="n">
        <v>0</v>
      </c>
      <c r="AL43" s="7" t="n">
        <v>0</v>
      </c>
      <c r="AM43" s="7" t="n">
        <v>0</v>
      </c>
      <c r="AN43" s="7" t="n">
        <v>1</v>
      </c>
      <c r="AO43" s="7">
        <f>ROUND(AN43*BP43/100,0)*100</f>
        <v/>
      </c>
      <c r="AP43" s="7" t="n">
        <v>0</v>
      </c>
      <c r="AQ43" s="7">
        <f>AI43-AO43</f>
        <v/>
      </c>
      <c r="AR43" s="7" t="n">
        <v>0</v>
      </c>
      <c r="AS43" s="7" t="n">
        <v>0</v>
      </c>
      <c r="AT43" s="7" t="n">
        <v>0</v>
      </c>
      <c r="AU43" s="7" t="n">
        <v>0</v>
      </c>
      <c r="AV43" s="7" t="n">
        <v>0</v>
      </c>
      <c r="AW43" s="7" t="n">
        <v>0</v>
      </c>
      <c r="AX43" s="7" t="n">
        <v>0</v>
      </c>
      <c r="AY43" s="7">
        <f>ROUND(AX43*BP43/100,0)*100</f>
        <v/>
      </c>
      <c r="AZ43" s="7" t="n">
        <v>0</v>
      </c>
      <c r="BA43" s="7">
        <f>AS43-AY43</f>
        <v/>
      </c>
      <c r="BB43" s="7" t="n">
        <v>0</v>
      </c>
      <c r="BC43" s="6" t="n"/>
      <c r="BD43" s="7">
        <f>SUM(J43,T43,AD43,AN43,AX43)</f>
        <v/>
      </c>
      <c r="BE43" s="7">
        <f>SUM(F43,P43,Z43,AJ43,AT43)</f>
        <v/>
      </c>
      <c r="BF43" s="7">
        <f>SUM(N43,X43,AH43,AR43,BB43)</f>
        <v/>
      </c>
      <c r="BG43" s="7">
        <f>SUM(L43,V43,AF43,AP43,AZ43)</f>
        <v/>
      </c>
      <c r="BH43" s="7">
        <f>SUM(I43,S43,AC43,AM43,AW43)</f>
        <v/>
      </c>
      <c r="BI43" s="7" t="n">
        <v>0</v>
      </c>
      <c r="BJ43" s="7">
        <f>SUM(H43,R43,AB43,AL43,AV43)</f>
        <v/>
      </c>
      <c r="BK43" s="7">
        <f>SUM(K43,U43,AE43,AO43,AY43)</f>
        <v/>
      </c>
      <c r="BL43" s="7">
        <f>SUM(E43,O43,Y43,AI43,AS43)</f>
        <v/>
      </c>
      <c r="BM43" s="7">
        <f>SUM(G43,Q43,AA43,AK43,AU43)</f>
        <v/>
      </c>
      <c r="BN43" s="7" t="n">
        <v>0</v>
      </c>
      <c r="BO43" s="7">
        <f>BL43+BM43+BN43</f>
        <v/>
      </c>
      <c r="BP43" s="7" t="n">
        <v>976.75</v>
      </c>
      <c r="BQ43" s="7">
        <f>BO43/30*30</f>
        <v/>
      </c>
      <c r="BR43" s="7">
        <f>IFERROR(BL43/BE43,0)</f>
        <v/>
      </c>
    </row>
    <row r="44">
      <c r="A44" s="6" t="n">
        <v>30</v>
      </c>
      <c r="B44" s="6" t="inlineStr">
        <is>
          <t>2026-03-01</t>
        </is>
      </c>
      <c r="C44" s="6" t="inlineStr">
        <is>
          <t>ПТ</t>
        </is>
      </c>
      <c r="D44" s="6" t="inlineStr">
        <is>
          <t>Мирошниченко Анастасия Константиновна</t>
        </is>
      </c>
      <c r="E44" s="7" t="n">
        <v>1727.5</v>
      </c>
      <c r="F44" s="7" t="n">
        <v>1</v>
      </c>
      <c r="G44" s="7" t="n">
        <v>1030</v>
      </c>
      <c r="H44" s="7" t="n">
        <v>1</v>
      </c>
      <c r="I44" s="7" t="n">
        <v>0</v>
      </c>
      <c r="J44" s="7" t="n">
        <v>5</v>
      </c>
      <c r="K44" s="7">
        <f>ROUND(J44*BP44/100,0)*100</f>
        <v/>
      </c>
      <c r="L44" s="7" t="n">
        <v>0</v>
      </c>
      <c r="M44" s="7">
        <f>E44-K44</f>
        <v/>
      </c>
      <c r="N44" s="7" t="n">
        <v>0</v>
      </c>
      <c r="O44" s="7" t="n">
        <v>0</v>
      </c>
      <c r="P44" s="7" t="n">
        <v>0</v>
      </c>
      <c r="Q44" s="7" t="n">
        <v>0</v>
      </c>
      <c r="R44" s="7" t="n">
        <v>0</v>
      </c>
      <c r="S44" s="7" t="n">
        <v>0</v>
      </c>
      <c r="T44" s="7" t="n">
        <v>5</v>
      </c>
      <c r="U44" s="7">
        <f>ROUND(T44*BP44/100,0)*100</f>
        <v/>
      </c>
      <c r="V44" s="7" t="n">
        <v>0</v>
      </c>
      <c r="W44" s="7">
        <f>O44-U44</f>
        <v/>
      </c>
      <c r="X44" s="7" t="n">
        <v>0</v>
      </c>
      <c r="Y44" s="7" t="n">
        <v>8637.5</v>
      </c>
      <c r="Z44" s="7" t="n">
        <v>5</v>
      </c>
      <c r="AA44" s="7" t="n">
        <v>4480</v>
      </c>
      <c r="AB44" s="7" t="n">
        <v>5</v>
      </c>
      <c r="AC44" s="7" t="n">
        <v>2</v>
      </c>
      <c r="AD44" s="7" t="n">
        <v>5</v>
      </c>
      <c r="AE44" s="7">
        <f>ROUND(AD44*BP44/100,0)*100</f>
        <v/>
      </c>
      <c r="AF44" s="7" t="n">
        <v>0</v>
      </c>
      <c r="AG44" s="7">
        <f>Y44-AE44</f>
        <v/>
      </c>
      <c r="AH44" s="7" t="n">
        <v>1</v>
      </c>
      <c r="AI44" s="7" t="n">
        <v>6947.5</v>
      </c>
      <c r="AJ44" s="7" t="n">
        <v>4</v>
      </c>
      <c r="AK44" s="7" t="n">
        <v>2060</v>
      </c>
      <c r="AL44" s="7" t="n">
        <v>2</v>
      </c>
      <c r="AM44" s="7" t="n">
        <v>3</v>
      </c>
      <c r="AN44" s="7" t="n">
        <v>5</v>
      </c>
      <c r="AO44" s="7">
        <f>ROUND(AN44*BP44/100,0)*100</f>
        <v/>
      </c>
      <c r="AP44" s="7" t="n">
        <v>0</v>
      </c>
      <c r="AQ44" s="7">
        <f>AI44-AO44</f>
        <v/>
      </c>
      <c r="AR44" s="7" t="n">
        <v>2</v>
      </c>
      <c r="AS44" s="7" t="n">
        <v>3282.5</v>
      </c>
      <c r="AT44" s="7" t="n">
        <v>2</v>
      </c>
      <c r="AU44" s="7" t="n">
        <v>2060</v>
      </c>
      <c r="AV44" s="7" t="n">
        <v>2</v>
      </c>
      <c r="AW44" s="7" t="n">
        <v>0</v>
      </c>
      <c r="AX44" s="7" t="n">
        <v>1</v>
      </c>
      <c r="AY44" s="7">
        <f>ROUND(AX44*BP44/100,0)*100</f>
        <v/>
      </c>
      <c r="AZ44" s="7" t="n">
        <v>0</v>
      </c>
      <c r="BA44" s="7">
        <f>AS44-AY44</f>
        <v/>
      </c>
      <c r="BB44" s="7" t="n">
        <v>0</v>
      </c>
      <c r="BC44" s="6" t="n"/>
      <c r="BD44" s="7">
        <f>SUM(J44,T44,AD44,AN44,AX44)</f>
        <v/>
      </c>
      <c r="BE44" s="7">
        <f>SUM(F44,P44,Z44,AJ44,AT44)</f>
        <v/>
      </c>
      <c r="BF44" s="7">
        <f>SUM(N44,X44,AH44,AR44,BB44)</f>
        <v/>
      </c>
      <c r="BG44" s="7">
        <f>SUM(L44,V44,AF44,AP44,AZ44)</f>
        <v/>
      </c>
      <c r="BH44" s="7">
        <f>SUM(I44,S44,AC44,AM44,AW44)</f>
        <v/>
      </c>
      <c r="BI44" s="7" t="n">
        <v>0</v>
      </c>
      <c r="BJ44" s="7">
        <f>SUM(H44,R44,AB44,AL44,AV44)</f>
        <v/>
      </c>
      <c r="BK44" s="7">
        <f>SUM(K44,U44,AE44,AO44,AY44)</f>
        <v/>
      </c>
      <c r="BL44" s="7">
        <f>SUM(E44,O44,Y44,AI44,AS44)</f>
        <v/>
      </c>
      <c r="BM44" s="7">
        <f>SUM(G44,Q44,AA44,AK44,AU44)</f>
        <v/>
      </c>
      <c r="BN44" s="7" t="n">
        <v>0</v>
      </c>
      <c r="BO44" s="7">
        <f>BL44+BM44+BN44</f>
        <v/>
      </c>
      <c r="BP44" s="7" t="n">
        <v>1070.113636363636</v>
      </c>
      <c r="BQ44" s="7">
        <f>BO44/30*30</f>
        <v/>
      </c>
      <c r="BR44" s="7">
        <f>IFERROR(BL44/BE44,0)</f>
        <v/>
      </c>
    </row>
    <row r="45">
      <c r="A45" s="6" t="n">
        <v>31</v>
      </c>
      <c r="B45" s="6" t="inlineStr">
        <is>
          <t>2026-03-01</t>
        </is>
      </c>
      <c r="C45" s="6" t="inlineStr">
        <is>
          <t>МТ</t>
        </is>
      </c>
      <c r="D45" s="6" t="inlineStr">
        <is>
          <t>Сабирова Дина Юрьевна</t>
        </is>
      </c>
      <c r="E45" s="7" t="n">
        <v>3315</v>
      </c>
      <c r="F45" s="7" t="n">
        <v>2</v>
      </c>
      <c r="G45" s="7" t="n">
        <v>765</v>
      </c>
      <c r="H45" s="7" t="n">
        <v>1</v>
      </c>
      <c r="I45" s="7" t="n">
        <v>0</v>
      </c>
      <c r="J45" s="7" t="n">
        <v>4</v>
      </c>
      <c r="K45" s="7">
        <f>ROUND(J45*BP45/100,0)*100</f>
        <v/>
      </c>
      <c r="L45" s="7" t="n">
        <v>0</v>
      </c>
      <c r="M45" s="7">
        <f>E45-K45</f>
        <v/>
      </c>
      <c r="N45" s="7" t="n">
        <v>0</v>
      </c>
      <c r="O45" s="7" t="n">
        <v>3723</v>
      </c>
      <c r="P45" s="7" t="n">
        <v>2</v>
      </c>
      <c r="Q45" s="7" t="n">
        <v>1615</v>
      </c>
      <c r="R45" s="7" t="n">
        <v>2</v>
      </c>
      <c r="S45" s="7" t="n">
        <v>0</v>
      </c>
      <c r="T45" s="7" t="n">
        <v>4</v>
      </c>
      <c r="U45" s="7">
        <f>ROUND(T45*BP45/100,0)*100</f>
        <v/>
      </c>
      <c r="V45" s="7" t="n">
        <v>0</v>
      </c>
      <c r="W45" s="7">
        <f>O45-U45</f>
        <v/>
      </c>
      <c r="X45" s="7" t="n">
        <v>0</v>
      </c>
      <c r="Y45" s="7" t="n">
        <v>5176.5</v>
      </c>
      <c r="Z45" s="7" t="n">
        <v>3</v>
      </c>
      <c r="AA45" s="7" t="n">
        <v>0</v>
      </c>
      <c r="AB45" s="7" t="n">
        <v>0</v>
      </c>
      <c r="AC45" s="7" t="n">
        <v>0</v>
      </c>
      <c r="AD45" s="7" t="n">
        <v>4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0</v>
      </c>
      <c r="AI45" s="7" t="n">
        <v>3315</v>
      </c>
      <c r="AJ45" s="7" t="n">
        <v>2</v>
      </c>
      <c r="AK45" s="7" t="n">
        <v>0</v>
      </c>
      <c r="AL45" s="7" t="n">
        <v>0</v>
      </c>
      <c r="AM45" s="7" t="n">
        <v>0</v>
      </c>
      <c r="AN45" s="7" t="n">
        <v>4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0</v>
      </c>
      <c r="AS45" s="7" t="n">
        <v>0</v>
      </c>
      <c r="AT45" s="7" t="n">
        <v>0</v>
      </c>
      <c r="AU45" s="7" t="n">
        <v>0</v>
      </c>
      <c r="AV45" s="7" t="n">
        <v>0</v>
      </c>
      <c r="AW45" s="7" t="n">
        <v>0</v>
      </c>
      <c r="AX45" s="7" t="n">
        <v>1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1448.913793103448</v>
      </c>
      <c r="BQ45" s="7">
        <f>BO45/30*30</f>
        <v/>
      </c>
      <c r="BR45" s="7">
        <f>IFERROR(BL45/BE45,0)</f>
        <v/>
      </c>
    </row>
    <row r="46">
      <c r="A46" s="6" t="n">
        <v>32</v>
      </c>
      <c r="B46" s="6" t="inlineStr">
        <is>
          <t>2026-03-01</t>
        </is>
      </c>
      <c r="C46" s="6" t="inlineStr">
        <is>
          <t>ПТ</t>
        </is>
      </c>
      <c r="D46" s="6" t="inlineStr">
        <is>
          <t>Шахова Юлия Александровна</t>
        </is>
      </c>
      <c r="E46" s="7" t="n">
        <v>10096.5</v>
      </c>
      <c r="F46" s="7" t="n">
        <v>7</v>
      </c>
      <c r="G46" s="7" t="n">
        <v>4120</v>
      </c>
      <c r="H46" s="7" t="n">
        <v>4</v>
      </c>
      <c r="I46" s="7" t="n">
        <v>0</v>
      </c>
      <c r="J46" s="7" t="n">
        <v>7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3024</v>
      </c>
      <c r="P46" s="7" t="n">
        <v>3</v>
      </c>
      <c r="Q46" s="7" t="n">
        <v>2790</v>
      </c>
      <c r="R46" s="7" t="n">
        <v>3</v>
      </c>
      <c r="S46" s="7" t="n">
        <v>0</v>
      </c>
      <c r="T46" s="7" t="n">
        <v>7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8059.84</v>
      </c>
      <c r="Z46" s="7" t="n">
        <v>6</v>
      </c>
      <c r="AA46" s="7" t="n">
        <v>1030</v>
      </c>
      <c r="AB46" s="7" t="n">
        <v>1</v>
      </c>
      <c r="AC46" s="7" t="n">
        <v>0</v>
      </c>
      <c r="AD46" s="7" t="n">
        <v>7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3166.17</v>
      </c>
      <c r="AJ46" s="7" t="n">
        <v>2</v>
      </c>
      <c r="AK46" s="7" t="n">
        <v>1030</v>
      </c>
      <c r="AL46" s="7" t="n">
        <v>1</v>
      </c>
      <c r="AM46" s="7" t="n">
        <v>0</v>
      </c>
      <c r="AN46" s="7" t="n">
        <v>7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1727.5</v>
      </c>
      <c r="AT46" s="7" t="n">
        <v>1</v>
      </c>
      <c r="AU46" s="7" t="n">
        <v>0</v>
      </c>
      <c r="AV46" s="7" t="n">
        <v>0</v>
      </c>
      <c r="AW46" s="7" t="n">
        <v>1</v>
      </c>
      <c r="AX46" s="7" t="n">
        <v>2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1453.242545454545</v>
      </c>
      <c r="BQ46" s="7">
        <f>BO46/30*30</f>
        <v/>
      </c>
      <c r="BR46" s="7">
        <f>IFERROR(BL46/BE46,0)</f>
        <v/>
      </c>
    </row>
    <row r="47">
      <c r="A47" s="6" t="n">
        <v>33</v>
      </c>
      <c r="B47" s="6" t="inlineStr">
        <is>
          <t>2026-03-01</t>
        </is>
      </c>
      <c r="C47" s="6" t="inlineStr">
        <is>
          <t>ПТ</t>
        </is>
      </c>
      <c r="D47" s="6" t="inlineStr">
        <is>
          <t>Ямова Жанна Николаевна</t>
        </is>
      </c>
      <c r="E47" s="7" t="n">
        <v>24932</v>
      </c>
      <c r="F47" s="7" t="n">
        <v>15</v>
      </c>
      <c r="G47" s="7" t="n">
        <v>0</v>
      </c>
      <c r="H47" s="7" t="n">
        <v>0</v>
      </c>
      <c r="I47" s="7" t="n">
        <v>0</v>
      </c>
      <c r="J47" s="7" t="n">
        <v>15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13569.5</v>
      </c>
      <c r="P47" s="7" t="n">
        <v>8</v>
      </c>
      <c r="Q47" s="7" t="n">
        <v>0</v>
      </c>
      <c r="R47" s="7" t="n">
        <v>0</v>
      </c>
      <c r="S47" s="7" t="n">
        <v>0</v>
      </c>
      <c r="T47" s="7" t="n">
        <v>15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11608.5</v>
      </c>
      <c r="Z47" s="7" t="n">
        <v>7</v>
      </c>
      <c r="AA47" s="7" t="n">
        <v>1460</v>
      </c>
      <c r="AB47" s="7" t="n">
        <v>2</v>
      </c>
      <c r="AC47" s="7" t="n">
        <v>0</v>
      </c>
      <c r="AD47" s="7" t="n">
        <v>15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16340.5</v>
      </c>
      <c r="AJ47" s="7" t="n">
        <v>10</v>
      </c>
      <c r="AK47" s="7" t="n">
        <v>0</v>
      </c>
      <c r="AL47" s="7" t="n">
        <v>0</v>
      </c>
      <c r="AM47" s="7" t="n">
        <v>0</v>
      </c>
      <c r="AN47" s="7" t="n">
        <v>15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8274.5</v>
      </c>
      <c r="AT47" s="7" t="n">
        <v>5</v>
      </c>
      <c r="AU47" s="7" t="n">
        <v>0</v>
      </c>
      <c r="AV47" s="7" t="n">
        <v>0</v>
      </c>
      <c r="AW47" s="7" t="n">
        <v>0</v>
      </c>
      <c r="AX47" s="7" t="n">
        <v>4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0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1526.2632</v>
      </c>
      <c r="BQ47" s="7">
        <f>BO47/30*30</f>
        <v/>
      </c>
      <c r="BR47" s="7">
        <f>IFERROR(BL47/BE47,0)</f>
        <v/>
      </c>
    </row>
    <row r="48">
      <c r="A48" s="8" t="n"/>
      <c r="B48" s="8" t="n"/>
      <c r="C48" s="8" t="n"/>
      <c r="D48" s="8" t="inlineStr">
        <is>
          <t>Итого ГП</t>
        </is>
      </c>
      <c r="E48" s="9">
        <f>SUM(E42:E47)</f>
        <v/>
      </c>
      <c r="F48" s="9">
        <f>SUM(F42:F47)</f>
        <v/>
      </c>
      <c r="G48" s="9">
        <f>SUM(G42:G47)</f>
        <v/>
      </c>
      <c r="H48" s="9">
        <f>SUM(H42:H47)</f>
        <v/>
      </c>
      <c r="I48" s="9">
        <f>SUM(I42:I47)</f>
        <v/>
      </c>
      <c r="J48" s="9">
        <f>SUM(J42:J47)</f>
        <v/>
      </c>
      <c r="K48" s="9">
        <f>SUM(K42:K47)</f>
        <v/>
      </c>
      <c r="L48" s="9">
        <f>SUM(L42:L47)</f>
        <v/>
      </c>
      <c r="M48" s="9">
        <f>SUM(M42:M47)</f>
        <v/>
      </c>
      <c r="N48" s="9">
        <f>SUM(N42:N47)</f>
        <v/>
      </c>
      <c r="O48" s="9">
        <f>SUM(O42:O47)</f>
        <v/>
      </c>
      <c r="P48" s="9">
        <f>SUM(P42:P47)</f>
        <v/>
      </c>
      <c r="Q48" s="9">
        <f>SUM(Q42:Q47)</f>
        <v/>
      </c>
      <c r="R48" s="9">
        <f>SUM(R42:R47)</f>
        <v/>
      </c>
      <c r="S48" s="9">
        <f>SUM(S42:S47)</f>
        <v/>
      </c>
      <c r="T48" s="9">
        <f>SUM(T42:T47)</f>
        <v/>
      </c>
      <c r="U48" s="9">
        <f>SUM(U42:U47)</f>
        <v/>
      </c>
      <c r="V48" s="9">
        <f>SUM(V42:V47)</f>
        <v/>
      </c>
      <c r="W48" s="9">
        <f>SUM(W42:W47)</f>
        <v/>
      </c>
      <c r="X48" s="9">
        <f>SUM(X42:X47)</f>
        <v/>
      </c>
      <c r="Y48" s="9">
        <f>SUM(Y42:Y47)</f>
        <v/>
      </c>
      <c r="Z48" s="9">
        <f>SUM(Z42:Z47)</f>
        <v/>
      </c>
      <c r="AA48" s="9">
        <f>SUM(AA42:AA47)</f>
        <v/>
      </c>
      <c r="AB48" s="9">
        <f>SUM(AB42:AB47)</f>
        <v/>
      </c>
      <c r="AC48" s="9">
        <f>SUM(AC42:AC47)</f>
        <v/>
      </c>
      <c r="AD48" s="9">
        <f>SUM(AD42:AD47)</f>
        <v/>
      </c>
      <c r="AE48" s="9">
        <f>SUM(AE42:AE47)</f>
        <v/>
      </c>
      <c r="AF48" s="9">
        <f>SUM(AF42:AF47)</f>
        <v/>
      </c>
      <c r="AG48" s="9">
        <f>SUM(AG42:AG47)</f>
        <v/>
      </c>
      <c r="AH48" s="9">
        <f>SUM(AH42:AH47)</f>
        <v/>
      </c>
      <c r="AI48" s="9">
        <f>SUM(AI42:AI47)</f>
        <v/>
      </c>
      <c r="AJ48" s="9">
        <f>SUM(AJ42:AJ47)</f>
        <v/>
      </c>
      <c r="AK48" s="9">
        <f>SUM(AK42:AK47)</f>
        <v/>
      </c>
      <c r="AL48" s="9">
        <f>SUM(AL42:AL47)</f>
        <v/>
      </c>
      <c r="AM48" s="9">
        <f>SUM(AM42:AM47)</f>
        <v/>
      </c>
      <c r="AN48" s="9">
        <f>SUM(AN42:AN47)</f>
        <v/>
      </c>
      <c r="AO48" s="9">
        <f>SUM(AO42:AO47)</f>
        <v/>
      </c>
      <c r="AP48" s="9">
        <f>SUM(AP42:AP47)</f>
        <v/>
      </c>
      <c r="AQ48" s="9">
        <f>SUM(AQ42:AQ47)</f>
        <v/>
      </c>
      <c r="AR48" s="9">
        <f>SUM(AR42:AR47)</f>
        <v/>
      </c>
      <c r="AS48" s="9">
        <f>SUM(AS42:AS47)</f>
        <v/>
      </c>
      <c r="AT48" s="9">
        <f>SUM(AT42:AT47)</f>
        <v/>
      </c>
      <c r="AU48" s="9">
        <f>SUM(AU42:AU47)</f>
        <v/>
      </c>
      <c r="AV48" s="9">
        <f>SUM(AV42:AV47)</f>
        <v/>
      </c>
      <c r="AW48" s="9">
        <f>SUM(AW42:AW47)</f>
        <v/>
      </c>
      <c r="AX48" s="9">
        <f>SUM(AX42:AX47)</f>
        <v/>
      </c>
      <c r="AY48" s="9">
        <f>SUM(AY42:AY47)</f>
        <v/>
      </c>
      <c r="AZ48" s="9">
        <f>SUM(AZ42:AZ47)</f>
        <v/>
      </c>
      <c r="BA48" s="9">
        <f>SUM(BA42:BA47)</f>
        <v/>
      </c>
      <c r="BB48" s="9">
        <f>SUM(BB42:BB47)</f>
        <v/>
      </c>
      <c r="BC48" s="9">
        <f>SUM(BC42:BC47)</f>
        <v/>
      </c>
      <c r="BD48" s="9">
        <f>SUM(BD42:BD47)</f>
        <v/>
      </c>
      <c r="BE48" s="9">
        <f>SUM(BE42:BE47)</f>
        <v/>
      </c>
      <c r="BF48" s="9">
        <f>SUM(BF42:BF47)</f>
        <v/>
      </c>
      <c r="BG48" s="9">
        <f>SUM(BG42:BG47)</f>
        <v/>
      </c>
      <c r="BH48" s="9">
        <f>SUM(BH42:BH47)</f>
        <v/>
      </c>
      <c r="BI48" s="9">
        <f>SUM(BI42:BI47)</f>
        <v/>
      </c>
      <c r="BJ48" s="9">
        <f>SUM(BJ42:BJ47)</f>
        <v/>
      </c>
      <c r="BK48" s="9">
        <f>SUM(BK42:BK47)</f>
        <v/>
      </c>
      <c r="BL48" s="9">
        <f>SUM(BL42:BL47)</f>
        <v/>
      </c>
      <c r="BM48" s="9">
        <f>SUM(BM42:BM47)</f>
        <v/>
      </c>
      <c r="BN48" s="9">
        <f>SUM(BN42:BN47)</f>
        <v/>
      </c>
      <c r="BO48" s="9">
        <f>SUM(BO42:BO47)</f>
        <v/>
      </c>
      <c r="BP48" s="9">
        <f>IFERROR(BK48/BD48,0)</f>
        <v/>
      </c>
      <c r="BQ48" s="9">
        <f>BO48/30*30</f>
        <v/>
      </c>
      <c r="BR48" s="9">
        <f>IFERROR(BL48/BE48,0)</f>
        <v/>
      </c>
    </row>
    <row r="50">
      <c r="A50" s="5" t="n"/>
      <c r="B50" s="5" t="n"/>
      <c r="C50" s="5" t="n"/>
      <c r="D50" s="5" t="inlineStr">
        <is>
          <t>БОЕВЫЕ ИСКУССТВА</t>
        </is>
      </c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  <c r="AC50" s="5" t="n"/>
      <c r="AD50" s="5" t="n"/>
      <c r="AE50" s="5" t="n"/>
      <c r="AF50" s="5" t="n"/>
      <c r="AG50" s="5" t="n"/>
      <c r="AH50" s="5" t="n"/>
      <c r="AI50" s="5" t="n"/>
      <c r="AJ50" s="5" t="n"/>
      <c r="AK50" s="5" t="n"/>
      <c r="AL50" s="5" t="n"/>
      <c r="AM50" s="5" t="n"/>
      <c r="AN50" s="5" t="n"/>
      <c r="AO50" s="5" t="n"/>
      <c r="AP50" s="5" t="n"/>
      <c r="AQ50" s="5" t="n"/>
      <c r="AR50" s="5" t="n"/>
      <c r="AS50" s="5" t="n"/>
      <c r="AT50" s="5" t="n"/>
      <c r="AU50" s="5" t="n"/>
      <c r="AV50" s="5" t="n"/>
      <c r="AW50" s="5" t="n"/>
      <c r="AX50" s="5" t="n"/>
      <c r="AY50" s="5" t="n"/>
      <c r="AZ50" s="5" t="n"/>
      <c r="BA50" s="5" t="n"/>
      <c r="BB50" s="5" t="n"/>
      <c r="BC50" s="5" t="n"/>
      <c r="BD50" s="5" t="n"/>
      <c r="BE50" s="5" t="n"/>
      <c r="BF50" s="5" t="n"/>
      <c r="BG50" s="5" t="n"/>
      <c r="BH50" s="5" t="n"/>
      <c r="BI50" s="5" t="n"/>
      <c r="BJ50" s="5" t="n"/>
      <c r="BK50" s="5" t="n"/>
      <c r="BL50" s="5" t="n"/>
      <c r="BM50" s="5" t="n"/>
      <c r="BN50" s="5" t="n"/>
      <c r="BO50" s="5" t="n"/>
      <c r="BP50" s="5" t="n"/>
      <c r="BQ50" s="5" t="n"/>
      <c r="BR50" s="5" t="n"/>
    </row>
    <row r="51">
      <c r="A51" s="4" t="inlineStr">
        <is>
          <t>№</t>
        </is>
      </c>
      <c r="B51" s="4" t="inlineStr">
        <is>
          <t>Дата начала</t>
        </is>
      </c>
      <c r="C51" s="4" t="inlineStr">
        <is>
          <t>Статус</t>
        </is>
      </c>
      <c r="D51" s="4" t="inlineStr">
        <is>
          <t>ФИО</t>
        </is>
      </c>
      <c r="E51" s="4" t="inlineStr">
        <is>
          <t>Факт $ из 1С</t>
        </is>
      </c>
      <c r="F51" s="4" t="inlineStr">
        <is>
          <t>Факт ПТ</t>
        </is>
      </c>
      <c r="G51" s="4" t="inlineStr">
        <is>
          <t>Факт $ МГ/секции</t>
        </is>
      </c>
      <c r="H51" s="4" t="inlineStr">
        <is>
          <t>Факт МГ/секции</t>
        </is>
      </c>
      <c r="I51" s="4" t="inlineStr">
        <is>
          <t>Факт ВПТ</t>
        </is>
      </c>
      <c r="J51" s="4" t="inlineStr">
        <is>
          <t>Тех. задание ПТ</t>
        </is>
      </c>
      <c r="K51" s="4" t="inlineStr">
        <is>
          <t>Тех задание $</t>
        </is>
      </c>
      <c r="L51" s="4" t="inlineStr">
        <is>
          <t>Тех. задание ВПТ</t>
        </is>
      </c>
      <c r="M51" s="4" t="inlineStr">
        <is>
          <t>Разница ПТ $</t>
        </is>
      </c>
      <c r="N51" s="4" t="inlineStr">
        <is>
          <t>Факт СПЛИТ</t>
        </is>
      </c>
      <c r="O51" s="4" t="inlineStr">
        <is>
          <t>Факт $ из 1С</t>
        </is>
      </c>
      <c r="P51" s="4" t="inlineStr">
        <is>
          <t>Факт ПТ</t>
        </is>
      </c>
      <c r="Q51" s="4" t="inlineStr">
        <is>
          <t>Факт $ МГ/секции</t>
        </is>
      </c>
      <c r="R51" s="4" t="inlineStr">
        <is>
          <t>Факт МГ/секции</t>
        </is>
      </c>
      <c r="S51" s="4" t="inlineStr">
        <is>
          <t>Факт ВПТ</t>
        </is>
      </c>
      <c r="T51" s="4" t="inlineStr">
        <is>
          <t>Тех. задание ПТ</t>
        </is>
      </c>
      <c r="U51" s="4" t="inlineStr">
        <is>
          <t>Тех задание $</t>
        </is>
      </c>
      <c r="V51" s="4" t="inlineStr">
        <is>
          <t>Тех. задание ВПТ</t>
        </is>
      </c>
      <c r="W51" s="4" t="inlineStr">
        <is>
          <t>Разница ПТ $</t>
        </is>
      </c>
      <c r="X51" s="4" t="inlineStr">
        <is>
          <t>Факт СПЛИТ</t>
        </is>
      </c>
      <c r="Y51" s="4" t="inlineStr">
        <is>
          <t>Факт $ из 1С</t>
        </is>
      </c>
      <c r="Z51" s="4" t="inlineStr">
        <is>
          <t>Факт ПТ</t>
        </is>
      </c>
      <c r="AA51" s="4" t="inlineStr">
        <is>
          <t>Факт $ МГ/секции</t>
        </is>
      </c>
      <c r="AB51" s="4" t="inlineStr">
        <is>
          <t>Факт МГ/секции</t>
        </is>
      </c>
      <c r="AC51" s="4" t="inlineStr">
        <is>
          <t>Факт ВПТ</t>
        </is>
      </c>
      <c r="AD51" s="4" t="inlineStr">
        <is>
          <t>Тех. задание ПТ</t>
        </is>
      </c>
      <c r="AE51" s="4" t="inlineStr">
        <is>
          <t>Тех задание $</t>
        </is>
      </c>
      <c r="AF51" s="4" t="inlineStr">
        <is>
          <t>Тех. задание ВПТ</t>
        </is>
      </c>
      <c r="AG51" s="4" t="inlineStr">
        <is>
          <t>Разница ПТ $</t>
        </is>
      </c>
      <c r="AH51" s="4" t="inlineStr">
        <is>
          <t>Факт СПЛИТ</t>
        </is>
      </c>
      <c r="AI51" s="4" t="inlineStr">
        <is>
          <t>Факт $ из 1С</t>
        </is>
      </c>
      <c r="AJ51" s="4" t="inlineStr">
        <is>
          <t>Факт ПТ</t>
        </is>
      </c>
      <c r="AK51" s="4" t="inlineStr">
        <is>
          <t>Факт $ МГ/секции</t>
        </is>
      </c>
      <c r="AL51" s="4" t="inlineStr">
        <is>
          <t>Факт МГ/секции</t>
        </is>
      </c>
      <c r="AM51" s="4" t="inlineStr">
        <is>
          <t>Факт ВПТ</t>
        </is>
      </c>
      <c r="AN51" s="4" t="inlineStr">
        <is>
          <t>Тех. задание ПТ</t>
        </is>
      </c>
      <c r="AO51" s="4" t="inlineStr">
        <is>
          <t>Тех задание $</t>
        </is>
      </c>
      <c r="AP51" s="4" t="inlineStr">
        <is>
          <t>Тех. задание ВПТ</t>
        </is>
      </c>
      <c r="AQ51" s="4" t="inlineStr">
        <is>
          <t>Разница ПТ $</t>
        </is>
      </c>
      <c r="AR51" s="4" t="inlineStr">
        <is>
          <t>Факт СПЛИТ</t>
        </is>
      </c>
      <c r="AS51" s="4" t="inlineStr">
        <is>
          <t>Факт $ из 1С</t>
        </is>
      </c>
      <c r="AT51" s="4" t="inlineStr">
        <is>
          <t>Факт ПТ</t>
        </is>
      </c>
      <c r="AU51" s="4" t="inlineStr">
        <is>
          <t>Факт $ МГ/секции</t>
        </is>
      </c>
      <c r="AV51" s="4" t="inlineStr">
        <is>
          <t>Факт МГ/секции</t>
        </is>
      </c>
      <c r="AW51" s="4" t="inlineStr">
        <is>
          <t>Факт ВПТ</t>
        </is>
      </c>
      <c r="AX51" s="4" t="inlineStr">
        <is>
          <t>Тех. задание ПТ</t>
        </is>
      </c>
      <c r="AY51" s="4" t="inlineStr">
        <is>
          <t>Тех задание $</t>
        </is>
      </c>
      <c r="AZ51" s="4" t="inlineStr">
        <is>
          <t>Тех. задание ВПТ</t>
        </is>
      </c>
      <c r="BA51" s="4" t="inlineStr">
        <is>
          <t>Разница ПТ $</t>
        </is>
      </c>
      <c r="BB51" s="4" t="inlineStr">
        <is>
          <t>Факт СПЛИТ</t>
        </is>
      </c>
      <c r="BC51" s="4" t="inlineStr"/>
      <c r="BD51" s="4" t="inlineStr">
        <is>
          <t>Тех. задание ПТ</t>
        </is>
      </c>
      <c r="BE51" s="4" t="inlineStr">
        <is>
          <t>Факт ПТ</t>
        </is>
      </c>
      <c r="BF51" s="4" t="inlineStr">
        <is>
          <t>Факт СПЛИТ</t>
        </is>
      </c>
      <c r="BG51" s="4" t="inlineStr">
        <is>
          <t>Тех. задание ВПТ</t>
        </is>
      </c>
      <c r="BH51" s="4" t="inlineStr">
        <is>
          <t>Факт ВПТ</t>
        </is>
      </c>
      <c r="BI51" s="4" t="inlineStr">
        <is>
          <t>Тех. задание</t>
        </is>
      </c>
      <c r="BJ51" s="4" t="inlineStr">
        <is>
          <t>Факт</t>
        </is>
      </c>
      <c r="BK51" s="4" t="inlineStr">
        <is>
          <t>Тех задание $</t>
        </is>
      </c>
      <c r="BL51" s="4" t="inlineStr">
        <is>
          <t>Факт ПТ 1С $</t>
        </is>
      </c>
      <c r="BM51" s="4" t="inlineStr">
        <is>
          <t>Факт МГ/секции 1С $</t>
        </is>
      </c>
      <c r="BN51" s="4" t="inlineStr">
        <is>
          <t>Прочие услуги $</t>
        </is>
      </c>
      <c r="BO51" s="4" t="inlineStr">
        <is>
          <t>Факт общий $</t>
        </is>
      </c>
      <c r="BP51" s="4" t="inlineStr">
        <is>
          <t>Средняя стоимость ПТ прошлого месяца $</t>
        </is>
      </c>
      <c r="BQ51" s="4" t="inlineStr">
        <is>
          <t>Ранрейт $</t>
        </is>
      </c>
      <c r="BR51" s="4" t="inlineStr">
        <is>
          <t>Средняя стоимость ПТ на новый месяц</t>
        </is>
      </c>
    </row>
    <row r="52">
      <c r="A52" s="6" t="n">
        <v>34</v>
      </c>
      <c r="B52" s="6" t="inlineStr">
        <is>
          <t>2026-03-01</t>
        </is>
      </c>
      <c r="C52" s="6" t="inlineStr">
        <is>
          <t>ПТ</t>
        </is>
      </c>
      <c r="D52" s="6" t="inlineStr">
        <is>
          <t>Кадыров Вадим Камильевич</t>
        </is>
      </c>
      <c r="E52" s="7" t="n">
        <v>1487.5</v>
      </c>
      <c r="F52" s="7" t="n">
        <v>1</v>
      </c>
      <c r="G52" s="7" t="n">
        <v>1037.5</v>
      </c>
      <c r="H52" s="7" t="n">
        <v>2</v>
      </c>
      <c r="I52" s="7" t="n">
        <v>1</v>
      </c>
      <c r="J52" s="7" t="n">
        <v>0</v>
      </c>
      <c r="K52" s="7">
        <f>ROUND(J52*BP52/100,0)*100</f>
        <v/>
      </c>
      <c r="L52" s="7" t="n">
        <v>0</v>
      </c>
      <c r="M52" s="7">
        <f>E52-K52</f>
        <v/>
      </c>
      <c r="N52" s="7" t="n">
        <v>0</v>
      </c>
      <c r="O52" s="7" t="n">
        <v>5054</v>
      </c>
      <c r="P52" s="7" t="n">
        <v>4</v>
      </c>
      <c r="Q52" s="7" t="n">
        <v>2075</v>
      </c>
      <c r="R52" s="7" t="n">
        <v>4</v>
      </c>
      <c r="S52" s="7" t="n">
        <v>0</v>
      </c>
      <c r="T52" s="7" t="n">
        <v>0</v>
      </c>
      <c r="U52" s="7">
        <f>ROUND(T52*BP52/100,0)*100</f>
        <v/>
      </c>
      <c r="V52" s="7" t="n">
        <v>0</v>
      </c>
      <c r="W52" s="7">
        <f>O52-U52</f>
        <v/>
      </c>
      <c r="X52" s="7" t="n">
        <v>0</v>
      </c>
      <c r="Y52" s="7" t="n">
        <v>5243</v>
      </c>
      <c r="Z52" s="7" t="n">
        <v>4</v>
      </c>
      <c r="AA52" s="7" t="n">
        <v>1037.5</v>
      </c>
      <c r="AB52" s="7" t="n">
        <v>2</v>
      </c>
      <c r="AC52" s="7" t="n">
        <v>0</v>
      </c>
      <c r="AD52" s="7" t="n">
        <v>0</v>
      </c>
      <c r="AE52" s="7">
        <f>ROUND(AD52*BP52/100,0)*100</f>
        <v/>
      </c>
      <c r="AF52" s="7" t="n">
        <v>0</v>
      </c>
      <c r="AG52" s="7">
        <f>Y52-AE52</f>
        <v/>
      </c>
      <c r="AH52" s="7" t="n">
        <v>0</v>
      </c>
      <c r="AI52" s="7" t="n">
        <v>4665</v>
      </c>
      <c r="AJ52" s="7" t="n">
        <v>3</v>
      </c>
      <c r="AK52" s="7" t="n">
        <v>0</v>
      </c>
      <c r="AL52" s="7" t="n">
        <v>0</v>
      </c>
      <c r="AM52" s="7" t="n">
        <v>0</v>
      </c>
      <c r="AN52" s="7" t="n">
        <v>0</v>
      </c>
      <c r="AO52" s="7">
        <f>ROUND(AN52*BP52/100,0)*100</f>
        <v/>
      </c>
      <c r="AP52" s="7" t="n">
        <v>0</v>
      </c>
      <c r="AQ52" s="7">
        <f>AI52-AO52</f>
        <v/>
      </c>
      <c r="AR52" s="7" t="n">
        <v>0</v>
      </c>
      <c r="AS52" s="7" t="n">
        <v>1690</v>
      </c>
      <c r="AT52" s="7" t="n">
        <v>1</v>
      </c>
      <c r="AU52" s="7" t="n">
        <v>0</v>
      </c>
      <c r="AV52" s="7" t="n">
        <v>0</v>
      </c>
      <c r="AW52" s="7" t="n">
        <v>0</v>
      </c>
      <c r="AX52" s="7" t="n">
        <v>0</v>
      </c>
      <c r="AY52" s="7">
        <f>ROUND(AX52*BP52/100,0)*100</f>
        <v/>
      </c>
      <c r="AZ52" s="7" t="n">
        <v>0</v>
      </c>
      <c r="BA52" s="7">
        <f>AS52-AY52</f>
        <v/>
      </c>
      <c r="BB52" s="7" t="n">
        <v>0</v>
      </c>
      <c r="BC52" s="6" t="n"/>
      <c r="BD52" s="7">
        <f>SUM(J52,T52,AD52,AN52,AX52)</f>
        <v/>
      </c>
      <c r="BE52" s="7">
        <f>SUM(F52,P52,Z52,AJ52,AT52)</f>
        <v/>
      </c>
      <c r="BF52" s="7">
        <f>SUM(N52,X52,AH52,AR52,BB52)</f>
        <v/>
      </c>
      <c r="BG52" s="7">
        <f>SUM(L52,V52,AF52,AP52,AZ52)</f>
        <v/>
      </c>
      <c r="BH52" s="7">
        <f>SUM(I52,S52,AC52,AM52,AW52)</f>
        <v/>
      </c>
      <c r="BI52" s="7" t="n">
        <v>0</v>
      </c>
      <c r="BJ52" s="7">
        <f>SUM(H52,R52,AB52,AL52,AV52)</f>
        <v/>
      </c>
      <c r="BK52" s="7">
        <f>SUM(K52,U52,AE52,AO52,AY52)</f>
        <v/>
      </c>
      <c r="BL52" s="7">
        <f>SUM(E52,O52,Y52,AI52,AS52)</f>
        <v/>
      </c>
      <c r="BM52" s="7">
        <f>SUM(G52,Q52,AA52,AK52,AU52)</f>
        <v/>
      </c>
      <c r="BN52" s="7" t="n">
        <v>0</v>
      </c>
      <c r="BO52" s="7">
        <f>BL52+BM52+BN52</f>
        <v/>
      </c>
      <c r="BP52" s="7" t="n">
        <v>1487.5</v>
      </c>
      <c r="BQ52" s="7">
        <f>BO52/30*30</f>
        <v/>
      </c>
      <c r="BR52" s="7">
        <f>IFERROR(BL52/BE52,0)</f>
        <v/>
      </c>
    </row>
    <row r="53">
      <c r="A53" s="6" t="n">
        <v>35</v>
      </c>
      <c r="B53" s="6" t="inlineStr">
        <is>
          <t>2026-03-01</t>
        </is>
      </c>
      <c r="C53" s="6" t="inlineStr">
        <is>
          <t>ПТ</t>
        </is>
      </c>
      <c r="D53" s="6" t="inlineStr">
        <is>
          <t>Кармушев Ростислав Николаевич</t>
        </is>
      </c>
      <c r="E53" s="7" t="n">
        <v>3117</v>
      </c>
      <c r="F53" s="7" t="n">
        <v>2</v>
      </c>
      <c r="G53" s="7" t="n">
        <v>0</v>
      </c>
      <c r="H53" s="7" t="n">
        <v>0</v>
      </c>
      <c r="I53" s="7" t="n">
        <v>0</v>
      </c>
      <c r="J53" s="7" t="n">
        <v>3</v>
      </c>
      <c r="K53" s="7">
        <f>ROUND(J53*BP53/100,0)*100</f>
        <v/>
      </c>
      <c r="L53" s="7" t="n">
        <v>0</v>
      </c>
      <c r="M53" s="7">
        <f>E53-K53</f>
        <v/>
      </c>
      <c r="N53" s="7" t="n">
        <v>0</v>
      </c>
      <c r="O53" s="7" t="n">
        <v>2839.5</v>
      </c>
      <c r="P53" s="7" t="n">
        <v>2</v>
      </c>
      <c r="Q53" s="7" t="n">
        <v>0</v>
      </c>
      <c r="R53" s="7" t="n">
        <v>0</v>
      </c>
      <c r="S53" s="7" t="n">
        <v>0</v>
      </c>
      <c r="T53" s="7" t="n">
        <v>3</v>
      </c>
      <c r="U53" s="7">
        <f>ROUND(T53*BP53/100,0)*100</f>
        <v/>
      </c>
      <c r="V53" s="7" t="n">
        <v>0</v>
      </c>
      <c r="W53" s="7">
        <f>O53-U53</f>
        <v/>
      </c>
      <c r="X53" s="7" t="n">
        <v>0</v>
      </c>
      <c r="Y53" s="7" t="n">
        <v>4865</v>
      </c>
      <c r="Z53" s="7" t="n">
        <v>3</v>
      </c>
      <c r="AA53" s="7" t="n">
        <v>0</v>
      </c>
      <c r="AB53" s="7" t="n">
        <v>0</v>
      </c>
      <c r="AC53" s="7" t="n">
        <v>0</v>
      </c>
      <c r="AD53" s="7" t="n">
        <v>3</v>
      </c>
      <c r="AE53" s="7">
        <f>ROUND(AD53*BP53/100,0)*100</f>
        <v/>
      </c>
      <c r="AF53" s="7" t="n">
        <v>0</v>
      </c>
      <c r="AG53" s="7">
        <f>Y53-AE53</f>
        <v/>
      </c>
      <c r="AH53" s="7" t="n">
        <v>0</v>
      </c>
      <c r="AI53" s="7" t="n">
        <v>7857</v>
      </c>
      <c r="AJ53" s="7" t="n">
        <v>5</v>
      </c>
      <c r="AK53" s="7" t="n">
        <v>0</v>
      </c>
      <c r="AL53" s="7" t="n">
        <v>0</v>
      </c>
      <c r="AM53" s="7" t="n">
        <v>0</v>
      </c>
      <c r="AN53" s="7" t="n">
        <v>3</v>
      </c>
      <c r="AO53" s="7">
        <f>ROUND(AN53*BP53/100,0)*100</f>
        <v/>
      </c>
      <c r="AP53" s="7" t="n">
        <v>0</v>
      </c>
      <c r="AQ53" s="7">
        <f>AI53-AO53</f>
        <v/>
      </c>
      <c r="AR53" s="7" t="n">
        <v>0</v>
      </c>
      <c r="AS53" s="7" t="n">
        <v>2839.5</v>
      </c>
      <c r="AT53" s="7" t="n">
        <v>2</v>
      </c>
      <c r="AU53" s="7" t="n">
        <v>0</v>
      </c>
      <c r="AV53" s="7" t="n">
        <v>0</v>
      </c>
      <c r="AW53" s="7" t="n">
        <v>0</v>
      </c>
      <c r="AX53" s="7" t="n">
        <v>1</v>
      </c>
      <c r="AY53" s="7">
        <f>ROUND(AX53*BP53/100,0)*100</f>
        <v/>
      </c>
      <c r="AZ53" s="7" t="n">
        <v>0</v>
      </c>
      <c r="BA53" s="7">
        <f>AS53-AY53</f>
        <v/>
      </c>
      <c r="BB53" s="7" t="n">
        <v>0</v>
      </c>
      <c r="BC53" s="6" t="n"/>
      <c r="BD53" s="7">
        <f>SUM(J53,T53,AD53,AN53,AX53)</f>
        <v/>
      </c>
      <c r="BE53" s="7">
        <f>SUM(F53,P53,Z53,AJ53,AT53)</f>
        <v/>
      </c>
      <c r="BF53" s="7">
        <f>SUM(N53,X53,AH53,AR53,BB53)</f>
        <v/>
      </c>
      <c r="BG53" s="7">
        <f>SUM(L53,V53,AF53,AP53,AZ53)</f>
        <v/>
      </c>
      <c r="BH53" s="7">
        <f>SUM(I53,S53,AC53,AM53,AW53)</f>
        <v/>
      </c>
      <c r="BI53" s="7" t="n">
        <v>0</v>
      </c>
      <c r="BJ53" s="7">
        <f>SUM(H53,R53,AB53,AL53,AV53)</f>
        <v/>
      </c>
      <c r="BK53" s="7">
        <f>SUM(K53,U53,AE53,AO53,AY53)</f>
        <v/>
      </c>
      <c r="BL53" s="7">
        <f>SUM(E53,O53,Y53,AI53,AS53)</f>
        <v/>
      </c>
      <c r="BM53" s="7">
        <f>SUM(G53,Q53,AA53,AK53,AU53)</f>
        <v/>
      </c>
      <c r="BN53" s="7" t="n">
        <v>0</v>
      </c>
      <c r="BO53" s="7">
        <f>BL53+BM53+BN53</f>
        <v/>
      </c>
      <c r="BP53" s="7" t="n">
        <v>1419.035714285714</v>
      </c>
      <c r="BQ53" s="7">
        <f>BO53/30*30</f>
        <v/>
      </c>
      <c r="BR53" s="7">
        <f>IFERROR(BL53/BE53,0)</f>
        <v/>
      </c>
    </row>
    <row r="54">
      <c r="A54" s="6" t="n">
        <v>36</v>
      </c>
      <c r="B54" s="6" t="inlineStr">
        <is>
          <t>2026-03-01</t>
        </is>
      </c>
      <c r="C54" s="6" t="inlineStr">
        <is>
          <t>ПТ</t>
        </is>
      </c>
      <c r="D54" s="6" t="inlineStr">
        <is>
          <t>Ширгаков Эдуард Фликсович</t>
        </is>
      </c>
      <c r="E54" s="7" t="n">
        <v>5420</v>
      </c>
      <c r="F54" s="7" t="n">
        <v>3</v>
      </c>
      <c r="G54" s="7" t="n">
        <v>4445</v>
      </c>
      <c r="H54" s="7" t="n">
        <v>6</v>
      </c>
      <c r="I54" s="7" t="n">
        <v>0</v>
      </c>
      <c r="J54" s="7" t="n">
        <v>12</v>
      </c>
      <c r="K54" s="7">
        <f>ROUND(J54*BP54/100,0)*100</f>
        <v/>
      </c>
      <c r="L54" s="7" t="n">
        <v>0</v>
      </c>
      <c r="M54" s="7">
        <f>E54-K54</f>
        <v/>
      </c>
      <c r="N54" s="7" t="n">
        <v>0</v>
      </c>
      <c r="O54" s="7" t="n">
        <v>1890</v>
      </c>
      <c r="P54" s="7" t="n">
        <v>1</v>
      </c>
      <c r="Q54" s="7" t="n">
        <v>1690</v>
      </c>
      <c r="R54" s="7" t="n">
        <v>2</v>
      </c>
      <c r="S54" s="7" t="n">
        <v>0</v>
      </c>
      <c r="T54" s="7" t="n">
        <v>12</v>
      </c>
      <c r="U54" s="7">
        <f>ROUND(T54*BP54/100,0)*100</f>
        <v/>
      </c>
      <c r="V54" s="7" t="n">
        <v>0</v>
      </c>
      <c r="W54" s="7">
        <f>O54-U54</f>
        <v/>
      </c>
      <c r="X54" s="7" t="n">
        <v>0</v>
      </c>
      <c r="Y54" s="7" t="n">
        <v>0</v>
      </c>
      <c r="Z54" s="7" t="n">
        <v>0</v>
      </c>
      <c r="AA54" s="7" t="n">
        <v>2642.5</v>
      </c>
      <c r="AB54" s="7" t="n">
        <v>4</v>
      </c>
      <c r="AC54" s="7" t="n">
        <v>0</v>
      </c>
      <c r="AD54" s="7" t="n">
        <v>12</v>
      </c>
      <c r="AE54" s="7">
        <f>ROUND(AD54*BP54/100,0)*100</f>
        <v/>
      </c>
      <c r="AF54" s="7" t="n">
        <v>0</v>
      </c>
      <c r="AG54" s="7">
        <f>Y54-AE54</f>
        <v/>
      </c>
      <c r="AH54" s="7" t="n">
        <v>0</v>
      </c>
      <c r="AI54" s="7" t="n">
        <v>1890</v>
      </c>
      <c r="AJ54" s="7" t="n">
        <v>1</v>
      </c>
      <c r="AK54" s="7" t="n">
        <v>1597.5</v>
      </c>
      <c r="AL54" s="7" t="n">
        <v>2</v>
      </c>
      <c r="AM54" s="7" t="n">
        <v>0</v>
      </c>
      <c r="AN54" s="7" t="n">
        <v>12</v>
      </c>
      <c r="AO54" s="7">
        <f>ROUND(AN54*BP54/100,0)*100</f>
        <v/>
      </c>
      <c r="AP54" s="7" t="n">
        <v>0</v>
      </c>
      <c r="AQ54" s="7">
        <f>AI54-AO54</f>
        <v/>
      </c>
      <c r="AR54" s="7" t="n">
        <v>0</v>
      </c>
      <c r="AS54" s="7" t="n">
        <v>3655</v>
      </c>
      <c r="AT54" s="7" t="n">
        <v>2</v>
      </c>
      <c r="AU54" s="7" t="n">
        <v>730</v>
      </c>
      <c r="AV54" s="7" t="n">
        <v>1</v>
      </c>
      <c r="AW54" s="7" t="n">
        <v>0</v>
      </c>
      <c r="AX54" s="7" t="n">
        <v>3</v>
      </c>
      <c r="AY54" s="7">
        <f>ROUND(AX54*BP54/100,0)*100</f>
        <v/>
      </c>
      <c r="AZ54" s="7" t="n">
        <v>0</v>
      </c>
      <c r="BA54" s="7">
        <f>AS54-AY54</f>
        <v/>
      </c>
      <c r="BB54" s="7" t="n">
        <v>0</v>
      </c>
      <c r="BC54" s="6" t="n"/>
      <c r="BD54" s="7">
        <f>SUM(J54,T54,AD54,AN54,AX54)</f>
        <v/>
      </c>
      <c r="BE54" s="7">
        <f>SUM(F54,P54,Z54,AJ54,AT54)</f>
        <v/>
      </c>
      <c r="BF54" s="7">
        <f>SUM(N54,X54,AH54,AR54,BB54)</f>
        <v/>
      </c>
      <c r="BG54" s="7">
        <f>SUM(L54,V54,AF54,AP54,AZ54)</f>
        <v/>
      </c>
      <c r="BH54" s="7">
        <f>SUM(I54,S54,AC54,AM54,AW54)</f>
        <v/>
      </c>
      <c r="BI54" s="7" t="n">
        <v>0</v>
      </c>
      <c r="BJ54" s="7">
        <f>SUM(H54,R54,AB54,AL54,AV54)</f>
        <v/>
      </c>
      <c r="BK54" s="7">
        <f>SUM(K54,U54,AE54,AO54,AY54)</f>
        <v/>
      </c>
      <c r="BL54" s="7">
        <f>SUM(E54,O54,Y54,AI54,AS54)</f>
        <v/>
      </c>
      <c r="BM54" s="7">
        <f>SUM(G54,Q54,AA54,AK54,AU54)</f>
        <v/>
      </c>
      <c r="BN54" s="7" t="n">
        <v>0</v>
      </c>
      <c r="BO54" s="7">
        <f>BL54+BM54+BN54</f>
        <v/>
      </c>
      <c r="BP54" s="7" t="n">
        <v>931.0601851851852</v>
      </c>
      <c r="BQ54" s="7">
        <f>BO54/30*30</f>
        <v/>
      </c>
      <c r="BR54" s="7">
        <f>IFERROR(BL54/BE54,0)</f>
        <v/>
      </c>
    </row>
    <row r="55">
      <c r="A55" s="8" t="n"/>
      <c r="B55" s="8" t="n"/>
      <c r="C55" s="8" t="n"/>
      <c r="D55" s="8" t="inlineStr">
        <is>
          <t>Итого БИ</t>
        </is>
      </c>
      <c r="E55" s="9">
        <f>SUM(E52:E54)</f>
        <v/>
      </c>
      <c r="F55" s="9">
        <f>SUM(F52:F54)</f>
        <v/>
      </c>
      <c r="G55" s="9">
        <f>SUM(G52:G54)</f>
        <v/>
      </c>
      <c r="H55" s="9">
        <f>SUM(H52:H54)</f>
        <v/>
      </c>
      <c r="I55" s="9">
        <f>SUM(I52:I54)</f>
        <v/>
      </c>
      <c r="J55" s="9">
        <f>SUM(J52:J54)</f>
        <v/>
      </c>
      <c r="K55" s="9">
        <f>SUM(K52:K54)</f>
        <v/>
      </c>
      <c r="L55" s="9">
        <f>SUM(L52:L54)</f>
        <v/>
      </c>
      <c r="M55" s="9">
        <f>SUM(M52:M54)</f>
        <v/>
      </c>
      <c r="N55" s="9">
        <f>SUM(N52:N54)</f>
        <v/>
      </c>
      <c r="O55" s="9">
        <f>SUM(O52:O54)</f>
        <v/>
      </c>
      <c r="P55" s="9">
        <f>SUM(P52:P54)</f>
        <v/>
      </c>
      <c r="Q55" s="9">
        <f>SUM(Q52:Q54)</f>
        <v/>
      </c>
      <c r="R55" s="9">
        <f>SUM(R52:R54)</f>
        <v/>
      </c>
      <c r="S55" s="9">
        <f>SUM(S52:S54)</f>
        <v/>
      </c>
      <c r="T55" s="9">
        <f>SUM(T52:T54)</f>
        <v/>
      </c>
      <c r="U55" s="9">
        <f>SUM(U52:U54)</f>
        <v/>
      </c>
      <c r="V55" s="9">
        <f>SUM(V52:V54)</f>
        <v/>
      </c>
      <c r="W55" s="9">
        <f>SUM(W52:W54)</f>
        <v/>
      </c>
      <c r="X55" s="9">
        <f>SUM(X52:X54)</f>
        <v/>
      </c>
      <c r="Y55" s="9">
        <f>SUM(Y52:Y54)</f>
        <v/>
      </c>
      <c r="Z55" s="9">
        <f>SUM(Z52:Z54)</f>
        <v/>
      </c>
      <c r="AA55" s="9">
        <f>SUM(AA52:AA54)</f>
        <v/>
      </c>
      <c r="AB55" s="9">
        <f>SUM(AB52:AB54)</f>
        <v/>
      </c>
      <c r="AC55" s="9">
        <f>SUM(AC52:AC54)</f>
        <v/>
      </c>
      <c r="AD55" s="9">
        <f>SUM(AD52:AD54)</f>
        <v/>
      </c>
      <c r="AE55" s="9">
        <f>SUM(AE52:AE54)</f>
        <v/>
      </c>
      <c r="AF55" s="9">
        <f>SUM(AF52:AF54)</f>
        <v/>
      </c>
      <c r="AG55" s="9">
        <f>SUM(AG52:AG54)</f>
        <v/>
      </c>
      <c r="AH55" s="9">
        <f>SUM(AH52:AH54)</f>
        <v/>
      </c>
      <c r="AI55" s="9">
        <f>SUM(AI52:AI54)</f>
        <v/>
      </c>
      <c r="AJ55" s="9">
        <f>SUM(AJ52:AJ54)</f>
        <v/>
      </c>
      <c r="AK55" s="9">
        <f>SUM(AK52:AK54)</f>
        <v/>
      </c>
      <c r="AL55" s="9">
        <f>SUM(AL52:AL54)</f>
        <v/>
      </c>
      <c r="AM55" s="9">
        <f>SUM(AM52:AM54)</f>
        <v/>
      </c>
      <c r="AN55" s="9">
        <f>SUM(AN52:AN54)</f>
        <v/>
      </c>
      <c r="AO55" s="9">
        <f>SUM(AO52:AO54)</f>
        <v/>
      </c>
      <c r="AP55" s="9">
        <f>SUM(AP52:AP54)</f>
        <v/>
      </c>
      <c r="AQ55" s="9">
        <f>SUM(AQ52:AQ54)</f>
        <v/>
      </c>
      <c r="AR55" s="9">
        <f>SUM(AR52:AR54)</f>
        <v/>
      </c>
      <c r="AS55" s="9">
        <f>SUM(AS52:AS54)</f>
        <v/>
      </c>
      <c r="AT55" s="9">
        <f>SUM(AT52:AT54)</f>
        <v/>
      </c>
      <c r="AU55" s="9">
        <f>SUM(AU52:AU54)</f>
        <v/>
      </c>
      <c r="AV55" s="9">
        <f>SUM(AV52:AV54)</f>
        <v/>
      </c>
      <c r="AW55" s="9">
        <f>SUM(AW52:AW54)</f>
        <v/>
      </c>
      <c r="AX55" s="9">
        <f>SUM(AX52:AX54)</f>
        <v/>
      </c>
      <c r="AY55" s="9">
        <f>SUM(AY52:AY54)</f>
        <v/>
      </c>
      <c r="AZ55" s="9">
        <f>SUM(AZ52:AZ54)</f>
        <v/>
      </c>
      <c r="BA55" s="9">
        <f>SUM(BA52:BA54)</f>
        <v/>
      </c>
      <c r="BB55" s="9">
        <f>SUM(BB52:BB54)</f>
        <v/>
      </c>
      <c r="BC55" s="9">
        <f>SUM(BC52:BC54)</f>
        <v/>
      </c>
      <c r="BD55" s="9">
        <f>SUM(BD52:BD54)</f>
        <v/>
      </c>
      <c r="BE55" s="9">
        <f>SUM(BE52:BE54)</f>
        <v/>
      </c>
      <c r="BF55" s="9">
        <f>SUM(BF52:BF54)</f>
        <v/>
      </c>
      <c r="BG55" s="9">
        <f>SUM(BG52:BG54)</f>
        <v/>
      </c>
      <c r="BH55" s="9">
        <f>SUM(BH52:BH54)</f>
        <v/>
      </c>
      <c r="BI55" s="9">
        <f>SUM(BI52:BI54)</f>
        <v/>
      </c>
      <c r="BJ55" s="9">
        <f>SUM(BJ52:BJ54)</f>
        <v/>
      </c>
      <c r="BK55" s="9">
        <f>SUM(BK52:BK54)</f>
        <v/>
      </c>
      <c r="BL55" s="9">
        <f>SUM(BL52:BL54)</f>
        <v/>
      </c>
      <c r="BM55" s="9">
        <f>SUM(BM52:BM54)</f>
        <v/>
      </c>
      <c r="BN55" s="9">
        <f>SUM(BN52:BN54)</f>
        <v/>
      </c>
      <c r="BO55" s="9">
        <f>SUM(BO52:BO54)</f>
        <v/>
      </c>
      <c r="BP55" s="9">
        <f>IFERROR(BK55/BD55,0)</f>
        <v/>
      </c>
      <c r="BQ55" s="9">
        <f>BO55/30*30</f>
        <v/>
      </c>
      <c r="BR55" s="9">
        <f>IFERROR(BL55/BE55,0)</f>
        <v/>
      </c>
    </row>
    <row r="57">
      <c r="A57" s="10" t="n"/>
      <c r="B57" s="10" t="n"/>
      <c r="C57" s="10" t="n"/>
      <c r="D57" s="10" t="inlineStr">
        <is>
          <t>Итого</t>
        </is>
      </c>
      <c r="E57" s="11">
        <f>SUM(E15,E38,E48,E55)</f>
        <v/>
      </c>
      <c r="F57" s="11">
        <f>SUM(F15,F38,F48,F55)</f>
        <v/>
      </c>
      <c r="G57" s="11">
        <f>SUM(G15,G38,G48,G55)</f>
        <v/>
      </c>
      <c r="H57" s="11">
        <f>SUM(H15,H38,H48,H55)</f>
        <v/>
      </c>
      <c r="I57" s="11">
        <f>SUM(I15,I38,I48,I55)</f>
        <v/>
      </c>
      <c r="J57" s="11">
        <f>SUM(J15,J38,J48,J55)</f>
        <v/>
      </c>
      <c r="K57" s="11">
        <f>SUM(K15,K38,K48,K55)</f>
        <v/>
      </c>
      <c r="L57" s="11">
        <f>SUM(L15,L38,L48,L55)</f>
        <v/>
      </c>
      <c r="M57" s="11">
        <f>SUM(M15,M38,M48,M55)</f>
        <v/>
      </c>
      <c r="N57" s="11">
        <f>SUM(N15,N38,N48,N55)</f>
        <v/>
      </c>
      <c r="O57" s="11">
        <f>SUM(O15,O38,O48,O55)</f>
        <v/>
      </c>
      <c r="P57" s="11">
        <f>SUM(P15,P38,P48,P55)</f>
        <v/>
      </c>
      <c r="Q57" s="11">
        <f>SUM(Q15,Q38,Q48,Q55)</f>
        <v/>
      </c>
      <c r="R57" s="11">
        <f>SUM(R15,R38,R48,R55)</f>
        <v/>
      </c>
      <c r="S57" s="11">
        <f>SUM(S15,S38,S48,S55)</f>
        <v/>
      </c>
      <c r="T57" s="11">
        <f>SUM(T15,T38,T48,T55)</f>
        <v/>
      </c>
      <c r="U57" s="11">
        <f>SUM(U15,U38,U48,U55)</f>
        <v/>
      </c>
      <c r="V57" s="11">
        <f>SUM(V15,V38,V48,V55)</f>
        <v/>
      </c>
      <c r="W57" s="11">
        <f>SUM(W15,W38,W48,W55)</f>
        <v/>
      </c>
      <c r="X57" s="11">
        <f>SUM(X15,X38,X48,X55)</f>
        <v/>
      </c>
      <c r="Y57" s="11">
        <f>SUM(Y15,Y38,Y48,Y55)</f>
        <v/>
      </c>
      <c r="Z57" s="11">
        <f>SUM(Z15,Z38,Z48,Z55)</f>
        <v/>
      </c>
      <c r="AA57" s="11">
        <f>SUM(AA15,AA38,AA48,AA55)</f>
        <v/>
      </c>
      <c r="AB57" s="11">
        <f>SUM(AB15,AB38,AB48,AB55)</f>
        <v/>
      </c>
      <c r="AC57" s="11">
        <f>SUM(AC15,AC38,AC48,AC55)</f>
        <v/>
      </c>
      <c r="AD57" s="11">
        <f>SUM(AD15,AD38,AD48,AD55)</f>
        <v/>
      </c>
      <c r="AE57" s="11">
        <f>SUM(AE15,AE38,AE48,AE55)</f>
        <v/>
      </c>
      <c r="AF57" s="11">
        <f>SUM(AF15,AF38,AF48,AF55)</f>
        <v/>
      </c>
      <c r="AG57" s="11">
        <f>SUM(AG15,AG38,AG48,AG55)</f>
        <v/>
      </c>
      <c r="AH57" s="11">
        <f>SUM(AH15,AH38,AH48,AH55)</f>
        <v/>
      </c>
      <c r="AI57" s="11">
        <f>SUM(AI15,AI38,AI48,AI55)</f>
        <v/>
      </c>
      <c r="AJ57" s="11">
        <f>SUM(AJ15,AJ38,AJ48,AJ55)</f>
        <v/>
      </c>
      <c r="AK57" s="11">
        <f>SUM(AK15,AK38,AK48,AK55)</f>
        <v/>
      </c>
      <c r="AL57" s="11">
        <f>SUM(AL15,AL38,AL48,AL55)</f>
        <v/>
      </c>
      <c r="AM57" s="11">
        <f>SUM(AM15,AM38,AM48,AM55)</f>
        <v/>
      </c>
      <c r="AN57" s="11">
        <f>SUM(AN15,AN38,AN48,AN55)</f>
        <v/>
      </c>
      <c r="AO57" s="11">
        <f>SUM(AO15,AO38,AO48,AO55)</f>
        <v/>
      </c>
      <c r="AP57" s="11">
        <f>SUM(AP15,AP38,AP48,AP55)</f>
        <v/>
      </c>
      <c r="AQ57" s="11">
        <f>SUM(AQ15,AQ38,AQ48,AQ55)</f>
        <v/>
      </c>
      <c r="AR57" s="11">
        <f>SUM(AR15,AR38,AR48,AR55)</f>
        <v/>
      </c>
      <c r="AS57" s="11">
        <f>SUM(AS15,AS38,AS48,AS55)</f>
        <v/>
      </c>
      <c r="AT57" s="11">
        <f>SUM(AT15,AT38,AT48,AT55)</f>
        <v/>
      </c>
      <c r="AU57" s="11">
        <f>SUM(AU15,AU38,AU48,AU55)</f>
        <v/>
      </c>
      <c r="AV57" s="11">
        <f>SUM(AV15,AV38,AV48,AV55)</f>
        <v/>
      </c>
      <c r="AW57" s="11">
        <f>SUM(AW15,AW38,AW48,AW55)</f>
        <v/>
      </c>
      <c r="AX57" s="11">
        <f>SUM(AX15,AX38,AX48,AX55)</f>
        <v/>
      </c>
      <c r="AY57" s="11">
        <f>SUM(AY15,AY38,AY48,AY55)</f>
        <v/>
      </c>
      <c r="AZ57" s="11">
        <f>SUM(AZ15,AZ38,AZ48,AZ55)</f>
        <v/>
      </c>
      <c r="BA57" s="11">
        <f>SUM(BA15,BA38,BA48,BA55)</f>
        <v/>
      </c>
      <c r="BB57" s="11">
        <f>SUM(BB15,BB38,BB48,BB55)</f>
        <v/>
      </c>
      <c r="BC57" s="11">
        <f>SUM(BC15,BC38,BC48,BC55)</f>
        <v/>
      </c>
      <c r="BD57" s="11">
        <f>SUM(BD15,BD38,BD48,BD55)</f>
        <v/>
      </c>
      <c r="BE57" s="11">
        <f>SUM(BE15,BE38,BE48,BE55)</f>
        <v/>
      </c>
      <c r="BF57" s="11">
        <f>SUM(BF15,BF38,BF48,BF55)</f>
        <v/>
      </c>
      <c r="BG57" s="11">
        <f>SUM(BG15,BG38,BG48,BG55)</f>
        <v/>
      </c>
      <c r="BH57" s="11">
        <f>SUM(BH15,BH38,BH48,BH55)</f>
        <v/>
      </c>
      <c r="BI57" s="11">
        <f>SUM(BI15,BI38,BI48,BI55)</f>
        <v/>
      </c>
      <c r="BJ57" s="11">
        <f>SUM(BJ15,BJ38,BJ48,BJ55)</f>
        <v/>
      </c>
      <c r="BK57" s="11">
        <f>SUM(BK15,BK38,BK48,BK55)</f>
        <v/>
      </c>
      <c r="BL57" s="11">
        <f>SUM(BL15,BL38,BL48,BL55)</f>
        <v/>
      </c>
      <c r="BM57" s="11">
        <f>SUM(BM15,BM38,BM48,BM55)</f>
        <v/>
      </c>
      <c r="BN57" s="11">
        <f>SUM(BN15,BN38,BN48,BN55)</f>
        <v/>
      </c>
      <c r="BO57" s="11">
        <f>SUM(BO15,BO38,BO48,BO55)</f>
        <v/>
      </c>
      <c r="BP57" s="11">
        <f>IFERROR(BK57/BD57,0)</f>
        <v/>
      </c>
      <c r="BQ57" s="11">
        <f>BO57/30*30</f>
        <v/>
      </c>
      <c r="BR57" s="11">
        <f>IFERROR(BL57/BE57,0)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4">
    <cfRule type="dataBar" priority="1">
      <dataBar showValue="1">
        <cfvo type="num" val="0"/>
        <cfvo type="num" val="0"/>
        <color rgb="00D8B4FE"/>
      </dataBar>
    </cfRule>
  </conditionalFormatting>
  <conditionalFormatting sqref="M19:M37">
    <cfRule type="dataBar" priority="2">
      <dataBar showValue="1">
        <cfvo type="num" val="0"/>
        <cfvo type="num" val="0"/>
        <color rgb="00D8B4FE"/>
      </dataBar>
    </cfRule>
  </conditionalFormatting>
  <conditionalFormatting sqref="M42:M47">
    <cfRule type="dataBar" priority="3">
      <dataBar showValue="1">
        <cfvo type="num" val="0"/>
        <cfvo type="num" val="0"/>
        <color rgb="00D8B4FE"/>
      </dataBar>
    </cfRule>
  </conditionalFormatting>
  <conditionalFormatting sqref="M52:M54">
    <cfRule type="dataBar" priority="4">
      <dataBar showValue="1">
        <cfvo type="num" val="0"/>
        <cfvo type="num" val="0"/>
        <color rgb="00D8B4FE"/>
      </dataBar>
    </cfRule>
  </conditionalFormatting>
  <conditionalFormatting sqref="W7:W14">
    <cfRule type="dataBar" priority="5">
      <dataBar showValue="1">
        <cfvo type="num" val="0"/>
        <cfvo type="num" val="0"/>
        <color rgb="00D8B4FE"/>
      </dataBar>
    </cfRule>
  </conditionalFormatting>
  <conditionalFormatting sqref="W19:W37">
    <cfRule type="dataBar" priority="6">
      <dataBar showValue="1">
        <cfvo type="num" val="0"/>
        <cfvo type="num" val="0"/>
        <color rgb="00D8B4FE"/>
      </dataBar>
    </cfRule>
  </conditionalFormatting>
  <conditionalFormatting sqref="W42:W47">
    <cfRule type="dataBar" priority="7">
      <dataBar showValue="1">
        <cfvo type="num" val="0"/>
        <cfvo type="num" val="0"/>
        <color rgb="00D8B4FE"/>
      </dataBar>
    </cfRule>
  </conditionalFormatting>
  <conditionalFormatting sqref="W52:W54">
    <cfRule type="dataBar" priority="8">
      <dataBar showValue="1">
        <cfvo type="num" val="0"/>
        <cfvo type="num" val="0"/>
        <color rgb="00D8B4FE"/>
      </dataBar>
    </cfRule>
  </conditionalFormatting>
  <conditionalFormatting sqref="AG7:AG14">
    <cfRule type="dataBar" priority="9">
      <dataBar showValue="1">
        <cfvo type="num" val="0"/>
        <cfvo type="num" val="0"/>
        <color rgb="00D8B4FE"/>
      </dataBar>
    </cfRule>
  </conditionalFormatting>
  <conditionalFormatting sqref="AG19:AG37">
    <cfRule type="dataBar" priority="10">
      <dataBar showValue="1">
        <cfvo type="num" val="0"/>
        <cfvo type="num" val="0"/>
        <color rgb="00D8B4FE"/>
      </dataBar>
    </cfRule>
  </conditionalFormatting>
  <conditionalFormatting sqref="AG42:AG47">
    <cfRule type="dataBar" priority="11">
      <dataBar showValue="1">
        <cfvo type="num" val="0"/>
        <cfvo type="num" val="0"/>
        <color rgb="00D8B4FE"/>
      </dataBar>
    </cfRule>
  </conditionalFormatting>
  <conditionalFormatting sqref="AG52:AG54">
    <cfRule type="dataBar" priority="12">
      <dataBar showValue="1">
        <cfvo type="num" val="0"/>
        <cfvo type="num" val="0"/>
        <color rgb="00D8B4FE"/>
      </dataBar>
    </cfRule>
  </conditionalFormatting>
  <conditionalFormatting sqref="AQ7:AQ14">
    <cfRule type="dataBar" priority="13">
      <dataBar showValue="1">
        <cfvo type="num" val="0"/>
        <cfvo type="num" val="0"/>
        <color rgb="00D8B4FE"/>
      </dataBar>
    </cfRule>
  </conditionalFormatting>
  <conditionalFormatting sqref="AQ19:AQ37">
    <cfRule type="dataBar" priority="14">
      <dataBar showValue="1">
        <cfvo type="num" val="0"/>
        <cfvo type="num" val="0"/>
        <color rgb="00D8B4FE"/>
      </dataBar>
    </cfRule>
  </conditionalFormatting>
  <conditionalFormatting sqref="AQ42:AQ47">
    <cfRule type="dataBar" priority="15">
      <dataBar showValue="1">
        <cfvo type="num" val="0"/>
        <cfvo type="num" val="0"/>
        <color rgb="00D8B4FE"/>
      </dataBar>
    </cfRule>
  </conditionalFormatting>
  <conditionalFormatting sqref="AQ52:AQ54">
    <cfRule type="dataBar" priority="16">
      <dataBar showValue="1">
        <cfvo type="num" val="0"/>
        <cfvo type="num" val="0"/>
        <color rgb="00D8B4FE"/>
      </dataBar>
    </cfRule>
  </conditionalFormatting>
  <conditionalFormatting sqref="BA7:BA14">
    <cfRule type="dataBar" priority="17">
      <dataBar showValue="1">
        <cfvo type="num" val="0"/>
        <cfvo type="num" val="0"/>
        <color rgb="00D8B4FE"/>
      </dataBar>
    </cfRule>
  </conditionalFormatting>
  <conditionalFormatting sqref="BA19:BA37">
    <cfRule type="dataBar" priority="18">
      <dataBar showValue="1">
        <cfvo type="num" val="0"/>
        <cfvo type="num" val="0"/>
        <color rgb="00D8B4FE"/>
      </dataBar>
    </cfRule>
  </conditionalFormatting>
  <conditionalFormatting sqref="BA42:BA47">
    <cfRule type="dataBar" priority="19">
      <dataBar showValue="1">
        <cfvo type="num" val="0"/>
        <cfvo type="num" val="0"/>
        <color rgb="00D8B4FE"/>
      </dataBar>
    </cfRule>
  </conditionalFormatting>
  <conditionalFormatting sqref="BA52:BA54">
    <cfRule type="dataBar" priority="20">
      <dataBar showValue="1">
        <cfvo type="num" val="0"/>
        <cfvo type="num" val="0"/>
        <color rgb="00D8B4FE"/>
      </dataBar>
    </cfRule>
  </conditionalFormatting>
  <conditionalFormatting sqref="BQ7:BQ14">
    <cfRule type="dataBar" priority="21">
      <dataBar showValue="1">
        <cfvo type="num" val="0"/>
        <cfvo type="max"/>
        <color rgb="00B7E4C7"/>
      </dataBar>
    </cfRule>
  </conditionalFormatting>
  <conditionalFormatting sqref="BQ19:BQ37">
    <cfRule type="dataBar" priority="22">
      <dataBar showValue="1">
        <cfvo type="num" val="0"/>
        <cfvo type="max"/>
        <color rgb="00B7E4C7"/>
      </dataBar>
    </cfRule>
  </conditionalFormatting>
  <conditionalFormatting sqref="BQ42:BQ47">
    <cfRule type="dataBar" priority="23">
      <dataBar showValue="1">
        <cfvo type="num" val="0"/>
        <cfvo type="max"/>
        <color rgb="00B7E4C7"/>
      </dataBar>
    </cfRule>
  </conditionalFormatting>
  <conditionalFormatting sqref="BQ52:BQ54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96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01.06.2026 — 30.06.2026</t>
        </is>
      </c>
    </row>
    <row r="3">
      <c r="A3" t="inlineStr">
        <is>
          <t>Дата контроля: 30.06.2026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3560257.079999997</v>
      </c>
    </row>
    <row r="7">
      <c r="A7" s="6" t="inlineStr">
        <is>
          <t>План суммы</t>
        </is>
      </c>
      <c r="B7" s="14" t="n">
        <v>3599800</v>
      </c>
    </row>
    <row r="8">
      <c r="A8" s="6" t="inlineStr">
        <is>
          <t>Выполнение суммы</t>
        </is>
      </c>
      <c r="B8" s="15" t="n">
        <v>0.9890152452914043</v>
      </c>
    </row>
    <row r="9">
      <c r="A9" s="6" t="inlineStr">
        <is>
          <t>Факт тренировок</t>
        </is>
      </c>
      <c r="B9" s="14" t="n">
        <v>2336</v>
      </c>
    </row>
    <row r="10">
      <c r="A10" s="6" t="inlineStr">
        <is>
          <t>План тренировок</t>
        </is>
      </c>
      <c r="B10" s="14" t="n">
        <v>2315</v>
      </c>
    </row>
    <row r="11">
      <c r="A11" s="6" t="inlineStr">
        <is>
          <t>Выполнение тренировок</t>
        </is>
      </c>
      <c r="B11" s="15" t="n">
        <v>1.009071274298056</v>
      </c>
    </row>
    <row r="12">
      <c r="A12" s="6" t="inlineStr">
        <is>
          <t>Дней прошло</t>
        </is>
      </c>
      <c r="B12" s="14" t="inlineStr">
        <is>
          <t>30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824</v>
      </c>
      <c r="C17" s="7" t="n">
        <v>840</v>
      </c>
      <c r="D17" s="17" t="n">
        <v>1.019417475728155</v>
      </c>
      <c r="E17" s="7" t="n">
        <v>1112000</v>
      </c>
      <c r="F17" s="7" t="n">
        <v>1106901</v>
      </c>
      <c r="G17" s="17" t="n">
        <v>0.9954145683453237</v>
      </c>
      <c r="H17" s="7" t="n">
        <v>1106901</v>
      </c>
      <c r="I17" s="7" t="n">
        <v>-5099</v>
      </c>
    </row>
    <row r="18">
      <c r="A18" s="6" t="inlineStr">
        <is>
          <t>ТЗ</t>
        </is>
      </c>
      <c r="B18" s="7" t="n">
        <v>1188</v>
      </c>
      <c r="C18" s="7" t="n">
        <v>1208</v>
      </c>
      <c r="D18" s="17" t="n">
        <v>1.016835016835017</v>
      </c>
      <c r="E18" s="7" t="n">
        <v>2136800</v>
      </c>
      <c r="F18" s="7" t="n">
        <v>2122493.569999998</v>
      </c>
      <c r="G18" s="17" t="n">
        <v>0.9933047407338064</v>
      </c>
      <c r="H18" s="7" t="n">
        <v>2122493.569999998</v>
      </c>
      <c r="I18" s="7" t="n">
        <v>-14306.4300000025</v>
      </c>
    </row>
    <row r="19">
      <c r="A19" s="6" t="inlineStr">
        <is>
          <t>ГП</t>
        </is>
      </c>
      <c r="B19" s="7" t="n">
        <v>237</v>
      </c>
      <c r="C19" s="7" t="n">
        <v>230</v>
      </c>
      <c r="D19" s="17" t="n">
        <v>0.9704641350210971</v>
      </c>
      <c r="E19" s="7" t="n">
        <v>281800</v>
      </c>
      <c r="F19" s="7" t="n">
        <v>263095.01</v>
      </c>
      <c r="G19" s="17" t="n">
        <v>0.9336231724627395</v>
      </c>
      <c r="H19" s="7" t="n">
        <v>263095.01</v>
      </c>
      <c r="I19" s="7" t="n">
        <v>-18704.98999999999</v>
      </c>
    </row>
    <row r="20">
      <c r="A20" s="6" t="inlineStr">
        <is>
          <t>БИ</t>
        </is>
      </c>
      <c r="B20" s="7" t="n">
        <v>66</v>
      </c>
      <c r="C20" s="7" t="n">
        <v>58</v>
      </c>
      <c r="D20" s="17" t="n">
        <v>0.8787878787878788</v>
      </c>
      <c r="E20" s="7" t="n">
        <v>69200</v>
      </c>
      <c r="F20" s="7" t="n">
        <v>67767.5</v>
      </c>
      <c r="G20" s="17" t="n">
        <v>0.9792991329479769</v>
      </c>
      <c r="H20" s="7" t="n">
        <v>67767.5</v>
      </c>
      <c r="I20" s="7" t="n">
        <v>-1432.5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БАС</t>
        </is>
      </c>
      <c r="B26" s="6" t="inlineStr">
        <is>
          <t>Парфенова Олеся Александровна</t>
        </is>
      </c>
      <c r="C26" s="7" t="n">
        <v>72</v>
      </c>
      <c r="D26" s="7" t="n">
        <v>0</v>
      </c>
      <c r="E26" s="17" t="n">
        <v>0</v>
      </c>
      <c r="F26" s="7" t="n">
        <v>151000</v>
      </c>
      <c r="G26" s="7" t="n">
        <v>0</v>
      </c>
      <c r="H26" s="17" t="n">
        <v>0</v>
      </c>
      <c r="I26" s="7" t="n">
        <v>0</v>
      </c>
      <c r="J26" s="7" t="n">
        <v>-151000</v>
      </c>
    </row>
    <row r="27">
      <c r="A27" s="6" t="inlineStr">
        <is>
          <t>БАС</t>
        </is>
      </c>
      <c r="B27" s="6" t="inlineStr">
        <is>
          <t>Колос Виктор Андреевич</t>
        </is>
      </c>
      <c r="C27" s="7" t="n">
        <v>353</v>
      </c>
      <c r="D27" s="7" t="n">
        <v>219</v>
      </c>
      <c r="E27" s="17" t="n">
        <v>0.6203966005665722</v>
      </c>
      <c r="F27" s="7" t="n">
        <v>419800</v>
      </c>
      <c r="G27" s="7" t="n">
        <v>268044.66</v>
      </c>
      <c r="H27" s="17" t="n">
        <v>0.6385056217246308</v>
      </c>
      <c r="I27" s="7" t="n">
        <v>268044.66</v>
      </c>
      <c r="J27" s="7" t="n">
        <v>-151755.34</v>
      </c>
    </row>
    <row r="28">
      <c r="A28" s="6" t="inlineStr">
        <is>
          <t>БАС</t>
        </is>
      </c>
      <c r="B28" s="6" t="inlineStr">
        <is>
          <t>Парфенова Ксения Александровна</t>
        </is>
      </c>
      <c r="C28" s="7" t="n">
        <v>51</v>
      </c>
      <c r="D28" s="7" t="n">
        <v>58</v>
      </c>
      <c r="E28" s="17" t="n">
        <v>1.137254901960784</v>
      </c>
      <c r="F28" s="7" t="n">
        <v>92900</v>
      </c>
      <c r="G28" s="7" t="n">
        <v>104577.5</v>
      </c>
      <c r="H28" s="17" t="n">
        <v>1.125699677072121</v>
      </c>
      <c r="I28" s="7" t="n">
        <v>104577.5</v>
      </c>
      <c r="J28" s="7" t="n">
        <v>11677.5</v>
      </c>
    </row>
    <row r="29">
      <c r="A29" s="6" t="inlineStr">
        <is>
          <t>БАС</t>
        </is>
      </c>
      <c r="B29" s="6" t="inlineStr">
        <is>
          <t>Киселевская Яна Александровна</t>
        </is>
      </c>
      <c r="C29" s="7" t="n">
        <v>135</v>
      </c>
      <c r="D29" s="7" t="n">
        <v>171</v>
      </c>
      <c r="E29" s="17" t="n">
        <v>1.266666666666667</v>
      </c>
      <c r="F29" s="7" t="n">
        <v>183900</v>
      </c>
      <c r="G29" s="7" t="n">
        <v>232181</v>
      </c>
      <c r="H29" s="17" t="n">
        <v>1.262539423599782</v>
      </c>
      <c r="I29" s="7" t="n">
        <v>232181</v>
      </c>
      <c r="J29" s="7" t="n">
        <v>48281</v>
      </c>
    </row>
    <row r="30">
      <c r="A30" s="6" t="inlineStr">
        <is>
          <t>БАС</t>
        </is>
      </c>
      <c r="B30" s="6" t="inlineStr">
        <is>
          <t>Федяй Антон Владиславович</t>
        </is>
      </c>
      <c r="C30" s="7" t="n">
        <v>85</v>
      </c>
      <c r="D30" s="7" t="n">
        <v>132</v>
      </c>
      <c r="E30" s="17" t="n">
        <v>1.552941176470588</v>
      </c>
      <c r="F30" s="7" t="n">
        <v>78500</v>
      </c>
      <c r="G30" s="7" t="n">
        <v>119305.75</v>
      </c>
      <c r="H30" s="17" t="n">
        <v>1.51981847133758</v>
      </c>
      <c r="I30" s="7" t="n">
        <v>119305.75</v>
      </c>
      <c r="J30" s="7" t="n">
        <v>40805.75</v>
      </c>
    </row>
    <row r="31">
      <c r="A31" s="6" t="inlineStr">
        <is>
          <t>БАС</t>
        </is>
      </c>
      <c r="B31" s="6" t="inlineStr">
        <is>
          <t>Созонов Роман Алексеевич</t>
        </is>
      </c>
      <c r="C31" s="7" t="n">
        <v>61</v>
      </c>
      <c r="D31" s="7" t="n">
        <v>119</v>
      </c>
      <c r="E31" s="17" t="n">
        <v>1.950819672131147</v>
      </c>
      <c r="F31" s="7" t="n">
        <v>71300</v>
      </c>
      <c r="G31" s="7" t="n">
        <v>142191.25</v>
      </c>
      <c r="H31" s="17" t="n">
        <v>1.994267180925666</v>
      </c>
      <c r="I31" s="7" t="n">
        <v>142191.25</v>
      </c>
      <c r="J31" s="7" t="n">
        <v>70891.25</v>
      </c>
    </row>
    <row r="32">
      <c r="A32" s="6" t="inlineStr">
        <is>
          <t>БАС</t>
        </is>
      </c>
      <c r="B32" s="6" t="inlineStr">
        <is>
          <t>Зайцев Анатолий Викторович</t>
        </is>
      </c>
      <c r="C32" s="7" t="n">
        <v>37</v>
      </c>
      <c r="D32" s="7" t="n">
        <v>80</v>
      </c>
      <c r="E32" s="17" t="n">
        <v>2.162162162162162</v>
      </c>
      <c r="F32" s="7" t="n">
        <v>58700</v>
      </c>
      <c r="G32" s="7" t="n">
        <v>118013.83</v>
      </c>
      <c r="H32" s="17" t="n">
        <v>2.010457069846678</v>
      </c>
      <c r="I32" s="7" t="n">
        <v>118013.83</v>
      </c>
      <c r="J32" s="7" t="n">
        <v>59313.83</v>
      </c>
    </row>
    <row r="33">
      <c r="A33" s="6" t="inlineStr">
        <is>
          <t>БАС</t>
        </is>
      </c>
      <c r="B33" s="6" t="inlineStr">
        <is>
          <t>Якимович Богдан Петрович</t>
        </is>
      </c>
      <c r="C33" s="7" t="n">
        <v>30</v>
      </c>
      <c r="D33" s="7" t="n">
        <v>61</v>
      </c>
      <c r="E33" s="17" t="n">
        <v>2.033333333333333</v>
      </c>
      <c r="F33" s="7" t="n">
        <v>55900</v>
      </c>
      <c r="G33" s="7" t="n">
        <v>122587.01</v>
      </c>
      <c r="H33" s="17" t="n">
        <v>2.19296976744186</v>
      </c>
      <c r="I33" s="7" t="n">
        <v>122587.01</v>
      </c>
      <c r="J33" s="7" t="n">
        <v>66687.00999999999</v>
      </c>
    </row>
    <row r="34">
      <c r="A34" s="6" t="inlineStr">
        <is>
          <t>ТЗ</t>
        </is>
      </c>
      <c r="B34" s="6" t="inlineStr">
        <is>
          <t>Николаева Наталья Владимировна</t>
        </is>
      </c>
      <c r="C34" s="7" t="n">
        <v>0</v>
      </c>
      <c r="D34" s="7" t="n">
        <v>0</v>
      </c>
      <c r="E34" s="17" t="n">
        <v>0</v>
      </c>
      <c r="F34" s="7" t="n">
        <v>0</v>
      </c>
      <c r="G34" s="7" t="n">
        <v>0</v>
      </c>
      <c r="H34" s="17" t="n">
        <v>0</v>
      </c>
      <c r="I34" s="7" t="n">
        <v>0</v>
      </c>
      <c r="J34" s="7" t="n">
        <v>0</v>
      </c>
    </row>
    <row r="35">
      <c r="A35" s="6" t="inlineStr">
        <is>
          <t>ТЗ</t>
        </is>
      </c>
      <c r="B35" s="6" t="inlineStr">
        <is>
          <t>Карагодин Никита Константинович</t>
        </is>
      </c>
      <c r="C35" s="7" t="n">
        <v>22</v>
      </c>
      <c r="D35" s="7" t="n">
        <v>4</v>
      </c>
      <c r="E35" s="17" t="n">
        <v>0.1818181818181818</v>
      </c>
      <c r="F35" s="7" t="n">
        <v>32900</v>
      </c>
      <c r="G35" s="7" t="n">
        <v>6497.5</v>
      </c>
      <c r="H35" s="17" t="n">
        <v>0.1974924012158055</v>
      </c>
      <c r="I35" s="7" t="n">
        <v>6497.5</v>
      </c>
      <c r="J35" s="7" t="n">
        <v>-26402.5</v>
      </c>
    </row>
    <row r="36">
      <c r="A36" s="6" t="inlineStr">
        <is>
          <t>ТЗ</t>
        </is>
      </c>
      <c r="B36" s="6" t="inlineStr">
        <is>
          <t>Русакова Юлия Андреевна</t>
        </is>
      </c>
      <c r="C36" s="7" t="n">
        <v>72</v>
      </c>
      <c r="D36" s="7" t="n">
        <v>18</v>
      </c>
      <c r="E36" s="17" t="n">
        <v>0.25</v>
      </c>
      <c r="F36" s="7" t="n">
        <v>133900</v>
      </c>
      <c r="G36" s="7" t="n">
        <v>30840.5</v>
      </c>
      <c r="H36" s="17" t="n">
        <v>0.2303248693054518</v>
      </c>
      <c r="I36" s="7" t="n">
        <v>30840.5</v>
      </c>
      <c r="J36" s="7" t="n">
        <v>-103059.5</v>
      </c>
    </row>
    <row r="37">
      <c r="A37" s="6" t="inlineStr">
        <is>
          <t>ТЗ</t>
        </is>
      </c>
      <c r="B37" s="6" t="inlineStr">
        <is>
          <t>Зеленцова Алёна Витальевна</t>
        </is>
      </c>
      <c r="C37" s="7" t="n">
        <v>39</v>
      </c>
      <c r="D37" s="7" t="n">
        <v>22</v>
      </c>
      <c r="E37" s="17" t="n">
        <v>0.5641025641025641</v>
      </c>
      <c r="F37" s="7" t="n">
        <v>63800</v>
      </c>
      <c r="G37" s="7" t="n">
        <v>35499.16</v>
      </c>
      <c r="H37" s="17" t="n">
        <v>0.5564131661442007</v>
      </c>
      <c r="I37" s="7" t="n">
        <v>35499.16</v>
      </c>
      <c r="J37" s="7" t="n">
        <v>-28300.84</v>
      </c>
    </row>
    <row r="38">
      <c r="A38" s="6" t="inlineStr">
        <is>
          <t>ТЗ</t>
        </is>
      </c>
      <c r="B38" s="6" t="inlineStr">
        <is>
          <t>Шумилова Наталья Альбертовна</t>
        </is>
      </c>
      <c r="C38" s="7" t="n">
        <v>16</v>
      </c>
      <c r="D38" s="7" t="n">
        <v>9</v>
      </c>
      <c r="E38" s="17" t="n">
        <v>0.5625</v>
      </c>
      <c r="F38" s="7" t="n">
        <v>24500</v>
      </c>
      <c r="G38" s="7" t="n">
        <v>15766.5</v>
      </c>
      <c r="H38" s="17" t="n">
        <v>0.6435306122448979</v>
      </c>
      <c r="I38" s="7" t="n">
        <v>15766.5</v>
      </c>
      <c r="J38" s="7" t="n">
        <v>-8733.5</v>
      </c>
    </row>
    <row r="39">
      <c r="A39" s="6" t="inlineStr">
        <is>
          <t>ТЗ</t>
        </is>
      </c>
      <c r="B39" s="6" t="inlineStr">
        <is>
          <t>Мясик Елизавета Сергеевна</t>
        </is>
      </c>
      <c r="C39" s="7" t="n">
        <v>98</v>
      </c>
      <c r="D39" s="7" t="n">
        <v>73</v>
      </c>
      <c r="E39" s="17" t="n">
        <v>0.7448979591836735</v>
      </c>
      <c r="F39" s="7" t="n">
        <v>198700</v>
      </c>
      <c r="G39" s="7" t="n">
        <v>152237.25</v>
      </c>
      <c r="H39" s="17" t="n">
        <v>0.7661663311524912</v>
      </c>
      <c r="I39" s="7" t="n">
        <v>152237.25</v>
      </c>
      <c r="J39" s="7" t="n">
        <v>-46462.75</v>
      </c>
    </row>
    <row r="40">
      <c r="A40" s="6" t="inlineStr">
        <is>
          <t>ТЗ</t>
        </is>
      </c>
      <c r="B40" s="6" t="inlineStr">
        <is>
          <t>Пузощатова Екатерина Викторовна</t>
        </is>
      </c>
      <c r="C40" s="7" t="n">
        <v>42</v>
      </c>
      <c r="D40" s="7" t="n">
        <v>40</v>
      </c>
      <c r="E40" s="17" t="n">
        <v>0.9523809523809523</v>
      </c>
      <c r="F40" s="7" t="n">
        <v>69100</v>
      </c>
      <c r="G40" s="7" t="n">
        <v>60894.5</v>
      </c>
      <c r="H40" s="17" t="n">
        <v>0.8812518089725037</v>
      </c>
      <c r="I40" s="7" t="n">
        <v>60894.5</v>
      </c>
      <c r="J40" s="7" t="n">
        <v>-8205.5</v>
      </c>
    </row>
    <row r="41">
      <c r="A41" s="6" t="inlineStr">
        <is>
          <t>ТЗ</t>
        </is>
      </c>
      <c r="B41" s="6" t="inlineStr">
        <is>
          <t>Дубровин Евгений Андреевич</t>
        </is>
      </c>
      <c r="C41" s="7" t="n">
        <v>145</v>
      </c>
      <c r="D41" s="7" t="n">
        <v>135</v>
      </c>
      <c r="E41" s="17" t="n">
        <v>0.9310344827586207</v>
      </c>
      <c r="F41" s="7" t="n">
        <v>294600</v>
      </c>
      <c r="G41" s="7" t="n">
        <v>269034.7400000001</v>
      </c>
      <c r="H41" s="17" t="n">
        <v>0.9132204344874409</v>
      </c>
      <c r="I41" s="7" t="n">
        <v>269034.7400000001</v>
      </c>
      <c r="J41" s="7" t="n">
        <v>-25565.25999999989</v>
      </c>
    </row>
    <row r="42">
      <c r="A42" s="6" t="inlineStr">
        <is>
          <t>ТЗ</t>
        </is>
      </c>
      <c r="B42" s="6" t="inlineStr">
        <is>
          <t>Стрежнев Сергей Александрович</t>
        </is>
      </c>
      <c r="C42" s="7" t="n">
        <v>91</v>
      </c>
      <c r="D42" s="7" t="n">
        <v>86</v>
      </c>
      <c r="E42" s="17" t="n">
        <v>0.945054945054945</v>
      </c>
      <c r="F42" s="7" t="n">
        <v>200900</v>
      </c>
      <c r="G42" s="7" t="n">
        <v>199579.5</v>
      </c>
      <c r="H42" s="17" t="n">
        <v>0.9934270781483325</v>
      </c>
      <c r="I42" s="7" t="n">
        <v>199579.5</v>
      </c>
      <c r="J42" s="7" t="n">
        <v>-1320.5</v>
      </c>
    </row>
    <row r="43">
      <c r="A43" s="6" t="inlineStr">
        <is>
          <t>ТЗ</t>
        </is>
      </c>
      <c r="B43" s="6" t="inlineStr">
        <is>
          <t>Егиазарян Эльмира Яновна</t>
        </is>
      </c>
      <c r="C43" s="7" t="n">
        <v>105</v>
      </c>
      <c r="D43" s="7" t="n">
        <v>105</v>
      </c>
      <c r="E43" s="17" t="n">
        <v>1</v>
      </c>
      <c r="F43" s="7" t="n">
        <v>227000</v>
      </c>
      <c r="G43" s="7" t="n">
        <v>231996.87</v>
      </c>
      <c r="H43" s="17" t="n">
        <v>1.022012643171806</v>
      </c>
      <c r="I43" s="7" t="n">
        <v>231996.87</v>
      </c>
      <c r="J43" s="7" t="n">
        <v>4996.869999999995</v>
      </c>
    </row>
    <row r="44">
      <c r="A44" s="6" t="inlineStr">
        <is>
          <t>ТЗ</t>
        </is>
      </c>
      <c r="B44" s="6" t="inlineStr">
        <is>
          <t>Шуваев Данил Александрович</t>
        </is>
      </c>
      <c r="C44" s="7" t="n">
        <v>161</v>
      </c>
      <c r="D44" s="7" t="n">
        <v>163</v>
      </c>
      <c r="E44" s="17" t="n">
        <v>1.012422360248447</v>
      </c>
      <c r="F44" s="7" t="n">
        <v>264700</v>
      </c>
      <c r="G44" s="7" t="n">
        <v>277392.3900000001</v>
      </c>
      <c r="H44" s="17" t="n">
        <v>1.047950094446544</v>
      </c>
      <c r="I44" s="7" t="n">
        <v>277392.3900000001</v>
      </c>
      <c r="J44" s="7" t="n">
        <v>12692.39000000007</v>
      </c>
    </row>
    <row r="45">
      <c r="A45" s="6" t="inlineStr">
        <is>
          <t>ТЗ</t>
        </is>
      </c>
      <c r="B45" s="6" t="inlineStr">
        <is>
          <t>Бажев Михаил Валерьевич</t>
        </is>
      </c>
      <c r="C45" s="7" t="n">
        <v>104</v>
      </c>
      <c r="D45" s="7" t="n">
        <v>101</v>
      </c>
      <c r="E45" s="17" t="n">
        <v>0.9711538461538461</v>
      </c>
      <c r="F45" s="7" t="n">
        <v>186700</v>
      </c>
      <c r="G45" s="7" t="n">
        <v>199070.65</v>
      </c>
      <c r="H45" s="17" t="n">
        <v>1.066259507230852</v>
      </c>
      <c r="I45" s="7" t="n">
        <v>199070.65</v>
      </c>
      <c r="J45" s="7" t="n">
        <v>12370.65000000002</v>
      </c>
    </row>
    <row r="46">
      <c r="A46" s="6" t="inlineStr">
        <is>
          <t>ТЗ</t>
        </is>
      </c>
      <c r="B46" s="6" t="inlineStr">
        <is>
          <t>Петрова Татьяна Андреевна</t>
        </is>
      </c>
      <c r="C46" s="7" t="n">
        <v>54</v>
      </c>
      <c r="D46" s="7" t="n">
        <v>65</v>
      </c>
      <c r="E46" s="17" t="n">
        <v>1.203703703703704</v>
      </c>
      <c r="F46" s="7" t="n">
        <v>95200</v>
      </c>
      <c r="G46" s="7" t="n">
        <v>107808.5</v>
      </c>
      <c r="H46" s="17" t="n">
        <v>1.132442226890756</v>
      </c>
      <c r="I46" s="7" t="n">
        <v>107808.5</v>
      </c>
      <c r="J46" s="7" t="n">
        <v>12608.5</v>
      </c>
    </row>
    <row r="47">
      <c r="A47" s="6" t="inlineStr">
        <is>
          <t>ТЗ</t>
        </is>
      </c>
      <c r="B47" s="6" t="inlineStr">
        <is>
          <t>Грищенко Андрей Сергеевич</t>
        </is>
      </c>
      <c r="C47" s="7" t="n">
        <v>109</v>
      </c>
      <c r="D47" s="7" t="n">
        <v>149</v>
      </c>
      <c r="E47" s="17" t="n">
        <v>1.36697247706422</v>
      </c>
      <c r="F47" s="7" t="n">
        <v>168900</v>
      </c>
      <c r="G47" s="7" t="n">
        <v>219382.5900000001</v>
      </c>
      <c r="H47" s="17" t="n">
        <v>1.298890408525755</v>
      </c>
      <c r="I47" s="7" t="n">
        <v>219382.5900000001</v>
      </c>
      <c r="J47" s="7" t="n">
        <v>50482.59000000005</v>
      </c>
    </row>
    <row r="48">
      <c r="A48" s="6" t="inlineStr">
        <is>
          <t>ТЗ</t>
        </is>
      </c>
      <c r="B48" s="6" t="inlineStr">
        <is>
          <t>Бакшеева Аделия Фаилевна</t>
        </is>
      </c>
      <c r="C48" s="7" t="n">
        <v>25</v>
      </c>
      <c r="D48" s="7" t="n">
        <v>38</v>
      </c>
      <c r="E48" s="17" t="n">
        <v>1.52</v>
      </c>
      <c r="F48" s="7" t="n">
        <v>34400</v>
      </c>
      <c r="G48" s="7" t="n">
        <v>51151</v>
      </c>
      <c r="H48" s="17" t="n">
        <v>1.486947674418605</v>
      </c>
      <c r="I48" s="7" t="n">
        <v>51151</v>
      </c>
      <c r="J48" s="7" t="n">
        <v>16751</v>
      </c>
    </row>
    <row r="49">
      <c r="A49" s="6" t="inlineStr">
        <is>
          <t>ТЗ</t>
        </is>
      </c>
      <c r="B49" s="6" t="inlineStr">
        <is>
          <t>Панкрац Наталья Владимировна</t>
        </is>
      </c>
      <c r="C49" s="7" t="n">
        <v>25</v>
      </c>
      <c r="D49" s="7" t="n">
        <v>37</v>
      </c>
      <c r="E49" s="17" t="n">
        <v>1.48</v>
      </c>
      <c r="F49" s="7" t="n">
        <v>31800</v>
      </c>
      <c r="G49" s="7" t="n">
        <v>49366.25</v>
      </c>
      <c r="H49" s="17" t="n">
        <v>1.552397798742138</v>
      </c>
      <c r="I49" s="7" t="n">
        <v>49366.25</v>
      </c>
      <c r="J49" s="7" t="n">
        <v>17566.25</v>
      </c>
    </row>
    <row r="50">
      <c r="A50" s="6" t="inlineStr">
        <is>
          <t>ТЗ</t>
        </is>
      </c>
      <c r="B50" s="6" t="inlineStr">
        <is>
          <t>Акберов Эльнур Акрем Оглы</t>
        </is>
      </c>
      <c r="C50" s="7" t="n">
        <v>32</v>
      </c>
      <c r="D50" s="7" t="n">
        <v>48</v>
      </c>
      <c r="E50" s="17" t="n">
        <v>1.5</v>
      </c>
      <c r="F50" s="7" t="n">
        <v>46900</v>
      </c>
      <c r="G50" s="7" t="n">
        <v>77054.66999999998</v>
      </c>
      <c r="H50" s="17" t="n">
        <v>1.64295671641791</v>
      </c>
      <c r="I50" s="7" t="n">
        <v>77054.66999999998</v>
      </c>
      <c r="J50" s="7" t="n">
        <v>30154.66999999998</v>
      </c>
    </row>
    <row r="51">
      <c r="A51" s="6" t="inlineStr">
        <is>
          <t>ТЗ</t>
        </is>
      </c>
      <c r="B51" s="6" t="inlineStr">
        <is>
          <t>Краснобородикова Анастасия Иорданова</t>
        </is>
      </c>
      <c r="C51" s="7" t="n">
        <v>26</v>
      </c>
      <c r="D51" s="7" t="n">
        <v>50</v>
      </c>
      <c r="E51" s="17" t="n">
        <v>1.923076923076923</v>
      </c>
      <c r="F51" s="7" t="n">
        <v>39600</v>
      </c>
      <c r="G51" s="7" t="n">
        <v>73058</v>
      </c>
      <c r="H51" s="17" t="n">
        <v>1.84489898989899</v>
      </c>
      <c r="I51" s="7" t="n">
        <v>73058</v>
      </c>
      <c r="J51" s="7" t="n">
        <v>33458</v>
      </c>
    </row>
    <row r="52">
      <c r="A52" s="6" t="inlineStr">
        <is>
          <t>ТЗ</t>
        </is>
      </c>
      <c r="B52" s="6" t="inlineStr">
        <is>
          <t>Николаева Татьяна Владимировна</t>
        </is>
      </c>
      <c r="C52" s="7" t="n">
        <v>22</v>
      </c>
      <c r="D52" s="7" t="n">
        <v>56</v>
      </c>
      <c r="E52" s="17" t="n">
        <v>2.545454545454545</v>
      </c>
      <c r="F52" s="7" t="n">
        <v>23200</v>
      </c>
      <c r="G52" s="7" t="n">
        <v>55858</v>
      </c>
      <c r="H52" s="17" t="n">
        <v>2.407672413793104</v>
      </c>
      <c r="I52" s="7" t="n">
        <v>55858</v>
      </c>
      <c r="J52" s="7" t="n">
        <v>32658</v>
      </c>
    </row>
    <row r="53">
      <c r="A53" s="6" t="inlineStr">
        <is>
          <t>ГП</t>
        </is>
      </c>
      <c r="B53" s="6" t="inlineStr">
        <is>
          <t>Шахова Юлия Александровна</t>
        </is>
      </c>
      <c r="C53" s="7" t="n">
        <v>32</v>
      </c>
      <c r="D53" s="7" t="n">
        <v>29</v>
      </c>
      <c r="E53" s="17" t="n">
        <v>0.90625</v>
      </c>
      <c r="F53" s="7" t="n">
        <v>47200</v>
      </c>
      <c r="G53" s="7" t="n">
        <v>35044.00999999999</v>
      </c>
      <c r="H53" s="17" t="n">
        <v>0.7424578389830507</v>
      </c>
      <c r="I53" s="7" t="n">
        <v>35044.00999999999</v>
      </c>
      <c r="J53" s="7" t="n">
        <v>-12155.99000000001</v>
      </c>
    </row>
    <row r="54">
      <c r="A54" s="6" t="inlineStr">
        <is>
          <t>ГП</t>
        </is>
      </c>
      <c r="B54" s="6" t="inlineStr">
        <is>
          <t>Ямова Жанна Николаевна</t>
        </is>
      </c>
      <c r="C54" s="7" t="n">
        <v>65</v>
      </c>
      <c r="D54" s="7" t="n">
        <v>47</v>
      </c>
      <c r="E54" s="17" t="n">
        <v>0.7230769230769231</v>
      </c>
      <c r="F54" s="7" t="n">
        <v>99400</v>
      </c>
      <c r="G54" s="7" t="n">
        <v>76185</v>
      </c>
      <c r="H54" s="17" t="n">
        <v>0.7664486921529176</v>
      </c>
      <c r="I54" s="7" t="n">
        <v>76185</v>
      </c>
      <c r="J54" s="7" t="n">
        <v>-23215</v>
      </c>
    </row>
    <row r="55">
      <c r="A55" s="6" t="inlineStr">
        <is>
          <t>ГП</t>
        </is>
      </c>
      <c r="B55" s="6" t="inlineStr">
        <is>
          <t>Сабирова Дина Юрьевна</t>
        </is>
      </c>
      <c r="C55" s="7" t="n">
        <v>15</v>
      </c>
      <c r="D55" s="7" t="n">
        <v>12</v>
      </c>
      <c r="E55" s="17" t="n">
        <v>0.8</v>
      </c>
      <c r="F55" s="7" t="n">
        <v>22100</v>
      </c>
      <c r="G55" s="7" t="n">
        <v>17909.5</v>
      </c>
      <c r="H55" s="17" t="n">
        <v>0.8103846153846154</v>
      </c>
      <c r="I55" s="7" t="n">
        <v>17909.5</v>
      </c>
      <c r="J55" s="7" t="n">
        <v>-4190.5</v>
      </c>
    </row>
    <row r="56">
      <c r="A56" s="6" t="inlineStr">
        <is>
          <t>ГП</t>
        </is>
      </c>
      <c r="B56" s="6" t="inlineStr">
        <is>
          <t>Блинова Мария Александровна</t>
        </is>
      </c>
      <c r="C56" s="7" t="n">
        <v>98</v>
      </c>
      <c r="D56" s="7" t="n">
        <v>103</v>
      </c>
      <c r="E56" s="17" t="n">
        <v>1.051020408163265</v>
      </c>
      <c r="F56" s="7" t="n">
        <v>84100</v>
      </c>
      <c r="G56" s="7" t="n">
        <v>85294</v>
      </c>
      <c r="H56" s="17" t="n">
        <v>1.014197384066587</v>
      </c>
      <c r="I56" s="7" t="n">
        <v>85294</v>
      </c>
      <c r="J56" s="7" t="n">
        <v>1194</v>
      </c>
    </row>
    <row r="57">
      <c r="A57" s="6" t="inlineStr">
        <is>
          <t>ГП</t>
        </is>
      </c>
      <c r="B57" s="6" t="inlineStr">
        <is>
          <t>Мирошниченко Анастасия Константиновна</t>
        </is>
      </c>
      <c r="C57" s="7" t="n">
        <v>22</v>
      </c>
      <c r="D57" s="7" t="n">
        <v>30</v>
      </c>
      <c r="E57" s="17" t="n">
        <v>1.363636363636364</v>
      </c>
      <c r="F57" s="7" t="n">
        <v>23800</v>
      </c>
      <c r="G57" s="7" t="n">
        <v>38175</v>
      </c>
      <c r="H57" s="17" t="n">
        <v>1.603991596638656</v>
      </c>
      <c r="I57" s="7" t="n">
        <v>38175</v>
      </c>
      <c r="J57" s="7" t="n">
        <v>14375</v>
      </c>
    </row>
    <row r="58">
      <c r="A58" s="6" t="inlineStr">
        <is>
          <t>ГП</t>
        </is>
      </c>
      <c r="B58" s="6" t="inlineStr">
        <is>
          <t>Володина Ирина Анатольевна</t>
        </is>
      </c>
      <c r="C58" s="7" t="n">
        <v>5</v>
      </c>
      <c r="D58" s="7" t="n">
        <v>9</v>
      </c>
      <c r="E58" s="17" t="n">
        <v>1.8</v>
      </c>
      <c r="F58" s="7" t="n">
        <v>5200</v>
      </c>
      <c r="G58" s="7" t="n">
        <v>10487.5</v>
      </c>
      <c r="H58" s="17" t="n">
        <v>2.016826923076923</v>
      </c>
      <c r="I58" s="7" t="n">
        <v>10487.5</v>
      </c>
      <c r="J58" s="7" t="n">
        <v>5287.5</v>
      </c>
    </row>
    <row r="59">
      <c r="A59" s="6" t="inlineStr">
        <is>
          <t>БИ</t>
        </is>
      </c>
      <c r="B59" s="6" t="inlineStr">
        <is>
          <t>Ширгаков Эдуард Фликсович</t>
        </is>
      </c>
      <c r="C59" s="7" t="n">
        <v>51</v>
      </c>
      <c r="D59" s="7" t="n">
        <v>22</v>
      </c>
      <c r="E59" s="17" t="n">
        <v>0.4313725490196079</v>
      </c>
      <c r="F59" s="7" t="n">
        <v>47500</v>
      </c>
      <c r="G59" s="7" t="n">
        <v>23960</v>
      </c>
      <c r="H59" s="17" t="n">
        <v>0.504421052631579</v>
      </c>
      <c r="I59" s="7" t="n">
        <v>23960</v>
      </c>
      <c r="J59" s="7" t="n">
        <v>-23540</v>
      </c>
    </row>
    <row r="60">
      <c r="A60" s="6" t="inlineStr">
        <is>
          <t>БИ</t>
        </is>
      </c>
      <c r="B60" s="6" t="inlineStr">
        <is>
          <t>Кармушев Ростислав Николаевич</t>
        </is>
      </c>
      <c r="C60" s="7" t="n">
        <v>14</v>
      </c>
      <c r="D60" s="7" t="n">
        <v>14</v>
      </c>
      <c r="E60" s="17" t="n">
        <v>1</v>
      </c>
      <c r="F60" s="7" t="n">
        <v>19800</v>
      </c>
      <c r="G60" s="7" t="n">
        <v>21518</v>
      </c>
      <c r="H60" s="17" t="n">
        <v>1.086767676767677</v>
      </c>
      <c r="I60" s="7" t="n">
        <v>21518</v>
      </c>
      <c r="J60" s="7" t="n">
        <v>1718</v>
      </c>
    </row>
    <row r="61">
      <c r="A61" s="6" t="inlineStr">
        <is>
          <t>БИ</t>
        </is>
      </c>
      <c r="B61" s="6" t="inlineStr">
        <is>
          <t>Кадыров Вадим Камильевич</t>
        </is>
      </c>
      <c r="C61" s="7" t="n">
        <v>1</v>
      </c>
      <c r="D61" s="7" t="n">
        <v>22</v>
      </c>
      <c r="E61" s="17" t="n">
        <v>22</v>
      </c>
      <c r="F61" s="7" t="n">
        <v>1900</v>
      </c>
      <c r="G61" s="7" t="n">
        <v>22289.5</v>
      </c>
      <c r="H61" s="17" t="n">
        <v>11.73131578947369</v>
      </c>
      <c r="I61" s="7" t="n">
        <v>22289.5</v>
      </c>
      <c r="J61" s="7" t="n">
        <v>20389.5</v>
      </c>
    </row>
    <row r="65">
      <c r="A65" s="16" t="inlineStr">
        <is>
          <t>Дорожная карта по дням</t>
        </is>
      </c>
    </row>
    <row r="66">
      <c r="A66" s="13" t="inlineStr">
        <is>
          <t>День</t>
        </is>
      </c>
      <c r="B66" s="13" t="inlineStr">
        <is>
          <t>Дата</t>
        </is>
      </c>
      <c r="C66" s="13" t="inlineStr">
        <is>
          <t>План ₽ накоп.</t>
        </is>
      </c>
      <c r="D66" s="13" t="inlineStr">
        <is>
          <t>Факт ₽ день</t>
        </is>
      </c>
      <c r="E66" s="13" t="inlineStr">
        <is>
          <t>Факт ₽ накоп.</t>
        </is>
      </c>
      <c r="F66" s="13" t="inlineStr">
        <is>
          <t>% ₽</t>
        </is>
      </c>
      <c r="G66" s="13" t="inlineStr">
        <is>
          <t>План трен. накоп.</t>
        </is>
      </c>
      <c r="H66" s="13" t="inlineStr">
        <is>
          <t>Факт трен. день</t>
        </is>
      </c>
      <c r="I66" s="13" t="inlineStr">
        <is>
          <t>Факт трен. накоп.</t>
        </is>
      </c>
      <c r="J66" s="13" t="inlineStr">
        <is>
          <t>% трен.</t>
        </is>
      </c>
    </row>
    <row r="67">
      <c r="A67" s="6" t="n">
        <v>1</v>
      </c>
      <c r="B67" s="6" t="inlineStr">
        <is>
          <t>01.06.2026</t>
        </is>
      </c>
      <c r="C67" s="7" t="n">
        <v>119993.3333333333</v>
      </c>
      <c r="D67" s="7" t="n">
        <v>113931.17</v>
      </c>
      <c r="E67" s="7" t="n">
        <v>113931.17</v>
      </c>
      <c r="F67" s="17" t="n">
        <v>0.9494791655091951</v>
      </c>
      <c r="G67" s="7" t="n">
        <v>77.16666666666667</v>
      </c>
      <c r="H67" s="7" t="n">
        <v>69</v>
      </c>
      <c r="I67" s="7" t="n">
        <v>69</v>
      </c>
      <c r="J67" s="17" t="n">
        <v>0.8941684665226781</v>
      </c>
    </row>
    <row r="68">
      <c r="A68" s="6" t="n">
        <v>2</v>
      </c>
      <c r="B68" s="6" t="inlineStr">
        <is>
          <t>02.06.2026</t>
        </is>
      </c>
      <c r="C68" s="7" t="n">
        <v>239986.6666666667</v>
      </c>
      <c r="D68" s="7" t="n">
        <v>149500.17</v>
      </c>
      <c r="E68" s="7" t="n">
        <v>263431.34</v>
      </c>
      <c r="F68" s="17" t="n">
        <v>1.097691566198122</v>
      </c>
      <c r="G68" s="7" t="n">
        <v>154.3333333333333</v>
      </c>
      <c r="H68" s="7" t="n">
        <v>100</v>
      </c>
      <c r="I68" s="7" t="n">
        <v>169</v>
      </c>
      <c r="J68" s="17" t="n">
        <v>1.095032397408207</v>
      </c>
    </row>
    <row r="69">
      <c r="A69" s="6" t="n">
        <v>3</v>
      </c>
      <c r="B69" s="6" t="inlineStr">
        <is>
          <t>03.06.2026</t>
        </is>
      </c>
      <c r="C69" s="7" t="n">
        <v>359980</v>
      </c>
      <c r="D69" s="7" t="n">
        <v>165739.07</v>
      </c>
      <c r="E69" s="7" t="n">
        <v>429170.41</v>
      </c>
      <c r="F69" s="17" t="n">
        <v>1.19220626145897</v>
      </c>
      <c r="G69" s="7" t="n">
        <v>231.5</v>
      </c>
      <c r="H69" s="7" t="n">
        <v>107</v>
      </c>
      <c r="I69" s="7" t="n">
        <v>276</v>
      </c>
      <c r="J69" s="17" t="n">
        <v>1.192224622030237</v>
      </c>
    </row>
    <row r="70">
      <c r="A70" s="6" t="n">
        <v>4</v>
      </c>
      <c r="B70" s="6" t="inlineStr">
        <is>
          <t>04.06.2026</t>
        </is>
      </c>
      <c r="C70" s="7" t="n">
        <v>479973.3333333333</v>
      </c>
      <c r="D70" s="7" t="n">
        <v>157772.17</v>
      </c>
      <c r="E70" s="7" t="n">
        <v>586942.58</v>
      </c>
      <c r="F70" s="17" t="n">
        <v>1.222864978609923</v>
      </c>
      <c r="G70" s="7" t="n">
        <v>308.6666666666667</v>
      </c>
      <c r="H70" s="7" t="n">
        <v>109</v>
      </c>
      <c r="I70" s="7" t="n">
        <v>385</v>
      </c>
      <c r="J70" s="17" t="n">
        <v>1.247300215982721</v>
      </c>
    </row>
    <row r="71">
      <c r="A71" s="6" t="n">
        <v>5</v>
      </c>
      <c r="B71" s="6" t="inlineStr">
        <is>
          <t>05.06.2026</t>
        </is>
      </c>
      <c r="C71" s="7" t="n">
        <v>599966.6666666666</v>
      </c>
      <c r="D71" s="7" t="n">
        <v>195562.8</v>
      </c>
      <c r="E71" s="7" t="n">
        <v>782505.3799999999</v>
      </c>
      <c r="F71" s="17" t="n">
        <v>1.304248091560642</v>
      </c>
      <c r="G71" s="7" t="n">
        <v>385.8333333333333</v>
      </c>
      <c r="H71" s="7" t="n">
        <v>131</v>
      </c>
      <c r="I71" s="7" t="n">
        <v>516</v>
      </c>
      <c r="J71" s="17" t="n">
        <v>1.337365010799136</v>
      </c>
    </row>
    <row r="72">
      <c r="A72" s="6" t="n">
        <v>6</v>
      </c>
      <c r="B72" s="6" t="inlineStr">
        <is>
          <t>06.06.2026</t>
        </is>
      </c>
      <c r="C72" s="7" t="n">
        <v>719960</v>
      </c>
      <c r="D72" s="7" t="n">
        <v>80045.25</v>
      </c>
      <c r="E72" s="7" t="n">
        <v>862550.6299999999</v>
      </c>
      <c r="F72" s="17" t="n">
        <v>1.198053544641369</v>
      </c>
      <c r="G72" s="7" t="n">
        <v>463</v>
      </c>
      <c r="H72" s="7" t="n">
        <v>53</v>
      </c>
      <c r="I72" s="7" t="n">
        <v>569</v>
      </c>
      <c r="J72" s="17" t="n">
        <v>1.228941684665227</v>
      </c>
    </row>
    <row r="73">
      <c r="A73" s="6" t="n">
        <v>7</v>
      </c>
      <c r="B73" s="6" t="inlineStr">
        <is>
          <t>07.06.2026</t>
        </is>
      </c>
      <c r="C73" s="7" t="n">
        <v>839953.3333333334</v>
      </c>
      <c r="D73" s="7" t="n">
        <v>24831</v>
      </c>
      <c r="E73" s="7" t="n">
        <v>887381.6299999999</v>
      </c>
      <c r="F73" s="17" t="n">
        <v>1.056465394902891</v>
      </c>
      <c r="G73" s="7" t="n">
        <v>540.1666666666666</v>
      </c>
      <c r="H73" s="7" t="n">
        <v>16</v>
      </c>
      <c r="I73" s="7" t="n">
        <v>585</v>
      </c>
      <c r="J73" s="17" t="n">
        <v>1.082999074359766</v>
      </c>
    </row>
    <row r="74">
      <c r="A74" s="6" t="n">
        <v>8</v>
      </c>
      <c r="B74" s="6" t="inlineStr">
        <is>
          <t>08.06.2026</t>
        </is>
      </c>
      <c r="C74" s="7" t="n">
        <v>959946.6666666666</v>
      </c>
      <c r="D74" s="7" t="n">
        <v>163299.57</v>
      </c>
      <c r="E74" s="7" t="n">
        <v>1050681.2</v>
      </c>
      <c r="F74" s="17" t="n">
        <v>1.094520390021668</v>
      </c>
      <c r="G74" s="7" t="n">
        <v>617.3333333333334</v>
      </c>
      <c r="H74" s="7" t="n">
        <v>109</v>
      </c>
      <c r="I74" s="7" t="n">
        <v>694</v>
      </c>
      <c r="J74" s="17" t="n">
        <v>1.124190064794816</v>
      </c>
    </row>
    <row r="75">
      <c r="A75" s="6" t="n">
        <v>9</v>
      </c>
      <c r="B75" s="6" t="inlineStr">
        <is>
          <t>09.06.2026</t>
        </is>
      </c>
      <c r="C75" s="7" t="n">
        <v>1079940</v>
      </c>
      <c r="D75" s="7" t="n">
        <v>180445.75</v>
      </c>
      <c r="E75" s="7" t="n">
        <v>1231126.95</v>
      </c>
      <c r="F75" s="17" t="n">
        <v>1.139995694205234</v>
      </c>
      <c r="G75" s="7" t="n">
        <v>694.5</v>
      </c>
      <c r="H75" s="7" t="n">
        <v>123</v>
      </c>
      <c r="I75" s="7" t="n">
        <v>817</v>
      </c>
      <c r="J75" s="17" t="n">
        <v>1.17638588912887</v>
      </c>
    </row>
    <row r="76">
      <c r="A76" s="6" t="n">
        <v>10</v>
      </c>
      <c r="B76" s="6" t="inlineStr">
        <is>
          <t>10.06.2026</t>
        </is>
      </c>
      <c r="C76" s="7" t="n">
        <v>1199933.333333333</v>
      </c>
      <c r="D76" s="7" t="n">
        <v>186307.29</v>
      </c>
      <c r="E76" s="7" t="n">
        <v>1417434.24</v>
      </c>
      <c r="F76" s="17" t="n">
        <v>1.181260825601422</v>
      </c>
      <c r="G76" s="7" t="n">
        <v>771.6666666666666</v>
      </c>
      <c r="H76" s="7" t="n">
        <v>124</v>
      </c>
      <c r="I76" s="7" t="n">
        <v>941</v>
      </c>
      <c r="J76" s="17" t="n">
        <v>1.219438444924406</v>
      </c>
    </row>
    <row r="77">
      <c r="A77" s="6" t="n">
        <v>11</v>
      </c>
      <c r="B77" s="6" t="inlineStr">
        <is>
          <t>11.06.2026</t>
        </is>
      </c>
      <c r="C77" s="7" t="n">
        <v>1319926.666666667</v>
      </c>
      <c r="D77" s="7" t="n">
        <v>139464.18</v>
      </c>
      <c r="E77" s="7" t="n">
        <v>1556898.42</v>
      </c>
      <c r="F77" s="17" t="n">
        <v>1.179534029668315</v>
      </c>
      <c r="G77" s="7" t="n">
        <v>848.8333333333334</v>
      </c>
      <c r="H77" s="7" t="n">
        <v>94</v>
      </c>
      <c r="I77" s="7" t="n">
        <v>1035</v>
      </c>
      <c r="J77" s="17" t="n">
        <v>1.219320636167288</v>
      </c>
    </row>
    <row r="78">
      <c r="A78" s="6" t="n">
        <v>12</v>
      </c>
      <c r="B78" s="6" t="inlineStr">
        <is>
          <t>12.06.2026</t>
        </is>
      </c>
      <c r="C78" s="7" t="n">
        <v>1439920</v>
      </c>
      <c r="D78" s="7" t="n">
        <v>180235.7</v>
      </c>
      <c r="E78" s="7" t="n">
        <v>1737134.12</v>
      </c>
      <c r="F78" s="17" t="n">
        <v>1.206410161675649</v>
      </c>
      <c r="G78" s="7" t="n">
        <v>926</v>
      </c>
      <c r="H78" s="7" t="n">
        <v>119</v>
      </c>
      <c r="I78" s="7" t="n">
        <v>1154</v>
      </c>
      <c r="J78" s="17" t="n">
        <v>1.24622030237581</v>
      </c>
    </row>
    <row r="79">
      <c r="A79" s="6" t="n">
        <v>13</v>
      </c>
      <c r="B79" s="6" t="inlineStr">
        <is>
          <t>13.06.2026</t>
        </is>
      </c>
      <c r="C79" s="7" t="n">
        <v>1559913.333333333</v>
      </c>
      <c r="D79" s="7" t="n">
        <v>56389.5</v>
      </c>
      <c r="E79" s="7" t="n">
        <v>1793523.62</v>
      </c>
      <c r="F79" s="17" t="n">
        <v>1.149758503677555</v>
      </c>
      <c r="G79" s="7" t="n">
        <v>1003.166666666667</v>
      </c>
      <c r="H79" s="7" t="n">
        <v>38</v>
      </c>
      <c r="I79" s="7" t="n">
        <v>1192</v>
      </c>
      <c r="J79" s="17" t="n">
        <v>1.188237248712411</v>
      </c>
    </row>
    <row r="80">
      <c r="A80" s="6" t="n">
        <v>14</v>
      </c>
      <c r="B80" s="6" t="inlineStr">
        <is>
          <t>14.06.2026</t>
        </is>
      </c>
      <c r="C80" s="7" t="n">
        <v>1679906.666666667</v>
      </c>
      <c r="D80" s="7" t="n">
        <v>11200.5</v>
      </c>
      <c r="E80" s="7" t="n">
        <v>1804724.12</v>
      </c>
      <c r="F80" s="17" t="n">
        <v>1.074300230965212</v>
      </c>
      <c r="G80" s="7" t="n">
        <v>1080.333333333333</v>
      </c>
      <c r="H80" s="7" t="n">
        <v>12</v>
      </c>
      <c r="I80" s="7" t="n">
        <v>1204</v>
      </c>
      <c r="J80" s="17" t="n">
        <v>1.114470842332614</v>
      </c>
    </row>
    <row r="81">
      <c r="A81" s="6" t="n">
        <v>15</v>
      </c>
      <c r="B81" s="6" t="inlineStr">
        <is>
          <t>15.06.2026</t>
        </is>
      </c>
      <c r="C81" s="7" t="n">
        <v>1799900</v>
      </c>
      <c r="D81" s="7" t="n">
        <v>130646.59</v>
      </c>
      <c r="E81" s="7" t="n">
        <v>1935370.71</v>
      </c>
      <c r="F81" s="17" t="n">
        <v>1.07526568698261</v>
      </c>
      <c r="G81" s="7" t="n">
        <v>1157.5</v>
      </c>
      <c r="H81" s="7" t="n">
        <v>82</v>
      </c>
      <c r="I81" s="7" t="n">
        <v>1286</v>
      </c>
      <c r="J81" s="17" t="n">
        <v>1.111015118790497</v>
      </c>
    </row>
    <row r="82">
      <c r="A82" s="6" t="n">
        <v>16</v>
      </c>
      <c r="B82" s="6" t="inlineStr">
        <is>
          <t>16.06.2026</t>
        </is>
      </c>
      <c r="C82" s="7" t="n">
        <v>1919893.333333333</v>
      </c>
      <c r="D82" s="7" t="n">
        <v>125238.34</v>
      </c>
      <c r="E82" s="7" t="n">
        <v>2060609.05</v>
      </c>
      <c r="F82" s="17" t="n">
        <v>1.073293507625424</v>
      </c>
      <c r="G82" s="7" t="n">
        <v>1234.666666666667</v>
      </c>
      <c r="H82" s="7" t="n">
        <v>90</v>
      </c>
      <c r="I82" s="7" t="n">
        <v>1376</v>
      </c>
      <c r="J82" s="17" t="n">
        <v>1.114470842332613</v>
      </c>
    </row>
    <row r="83">
      <c r="A83" s="6" t="n">
        <v>17</v>
      </c>
      <c r="B83" s="6" t="inlineStr">
        <is>
          <t>17.06.2026</t>
        </is>
      </c>
      <c r="C83" s="7" t="n">
        <v>2039886.666666667</v>
      </c>
      <c r="D83" s="7" t="n">
        <v>137371.88</v>
      </c>
      <c r="E83" s="7" t="n">
        <v>2197980.93</v>
      </c>
      <c r="F83" s="17" t="n">
        <v>1.077501493547027</v>
      </c>
      <c r="G83" s="7" t="n">
        <v>1311.833333333333</v>
      </c>
      <c r="H83" s="7" t="n">
        <v>82</v>
      </c>
      <c r="I83" s="7" t="n">
        <v>1458</v>
      </c>
      <c r="J83" s="17" t="n">
        <v>1.111421674501334</v>
      </c>
    </row>
    <row r="84">
      <c r="A84" s="6" t="n">
        <v>18</v>
      </c>
      <c r="B84" s="6" t="inlineStr">
        <is>
          <t>18.06.2026</t>
        </is>
      </c>
      <c r="C84" s="7" t="n">
        <v>2159880</v>
      </c>
      <c r="D84" s="7" t="n">
        <v>125452.83</v>
      </c>
      <c r="E84" s="7" t="n">
        <v>2323433.76</v>
      </c>
      <c r="F84" s="17" t="n">
        <v>1.075723540196678</v>
      </c>
      <c r="G84" s="7" t="n">
        <v>1389</v>
      </c>
      <c r="H84" s="7" t="n">
        <v>94</v>
      </c>
      <c r="I84" s="7" t="n">
        <v>1552</v>
      </c>
      <c r="J84" s="17" t="n">
        <v>1.117350611951044</v>
      </c>
    </row>
    <row r="85">
      <c r="A85" s="6" t="n">
        <v>19</v>
      </c>
      <c r="B85" s="6" t="inlineStr">
        <is>
          <t>19.06.2026</t>
        </is>
      </c>
      <c r="C85" s="7" t="n">
        <v>2279873.333333333</v>
      </c>
      <c r="D85" s="7" t="n">
        <v>133119.63</v>
      </c>
      <c r="E85" s="7" t="n">
        <v>2456553.39</v>
      </c>
      <c r="F85" s="17" t="n">
        <v>1.077495558232767</v>
      </c>
      <c r="G85" s="7" t="n">
        <v>1466.166666666667</v>
      </c>
      <c r="H85" s="7" t="n">
        <v>83</v>
      </c>
      <c r="I85" s="7" t="n">
        <v>1635</v>
      </c>
      <c r="J85" s="17" t="n">
        <v>1.115152893031715</v>
      </c>
    </row>
    <row r="86">
      <c r="A86" s="6" t="n">
        <v>20</v>
      </c>
      <c r="B86" s="6" t="inlineStr">
        <is>
          <t>20.06.2026</t>
        </is>
      </c>
      <c r="C86" s="7" t="n">
        <v>2399866.666666667</v>
      </c>
      <c r="D86" s="7" t="n">
        <v>100772</v>
      </c>
      <c r="E86" s="7" t="n">
        <v>2557325.39</v>
      </c>
      <c r="F86" s="17" t="n">
        <v>1.065611446469248</v>
      </c>
      <c r="G86" s="7" t="n">
        <v>1543.333333333333</v>
      </c>
      <c r="H86" s="7" t="n">
        <v>62</v>
      </c>
      <c r="I86" s="7" t="n">
        <v>1697</v>
      </c>
      <c r="J86" s="17" t="n">
        <v>1.099568034557235</v>
      </c>
    </row>
    <row r="87">
      <c r="A87" s="6" t="n">
        <v>21</v>
      </c>
      <c r="B87" s="6" t="inlineStr">
        <is>
          <t>21.06.2026</t>
        </is>
      </c>
      <c r="C87" s="7" t="n">
        <v>2519860</v>
      </c>
      <c r="D87" s="7" t="n">
        <v>17954.5</v>
      </c>
      <c r="E87" s="7" t="n">
        <v>2575279.89</v>
      </c>
      <c r="F87" s="17" t="n">
        <v>1.02199324168803</v>
      </c>
      <c r="G87" s="7" t="n">
        <v>1620.5</v>
      </c>
      <c r="H87" s="7" t="n">
        <v>15</v>
      </c>
      <c r="I87" s="7" t="n">
        <v>1712</v>
      </c>
      <c r="J87" s="17" t="n">
        <v>1.056464054304227</v>
      </c>
    </row>
    <row r="88">
      <c r="A88" s="6" t="n">
        <v>22</v>
      </c>
      <c r="B88" s="6" t="inlineStr">
        <is>
          <t>22.06.2026</t>
        </is>
      </c>
      <c r="C88" s="7" t="n">
        <v>2639853.333333333</v>
      </c>
      <c r="D88" s="7" t="n">
        <v>90530.87000000001</v>
      </c>
      <c r="E88" s="7" t="n">
        <v>2665810.76</v>
      </c>
      <c r="F88" s="17" t="n">
        <v>1.009832904858351</v>
      </c>
      <c r="G88" s="7" t="n">
        <v>1697.666666666667</v>
      </c>
      <c r="H88" s="7" t="n">
        <v>56</v>
      </c>
      <c r="I88" s="7" t="n">
        <v>1768</v>
      </c>
      <c r="J88" s="17" t="n">
        <v>1.041429412919694</v>
      </c>
    </row>
    <row r="89">
      <c r="A89" s="6" t="n">
        <v>23</v>
      </c>
      <c r="B89" s="6" t="inlineStr">
        <is>
          <t>23.06.2026</t>
        </is>
      </c>
      <c r="C89" s="7" t="n">
        <v>2759846.666666667</v>
      </c>
      <c r="D89" s="7" t="n">
        <v>126666.66</v>
      </c>
      <c r="E89" s="7" t="n">
        <v>2792477.42</v>
      </c>
      <c r="F89" s="17" t="n">
        <v>1.011823393570174</v>
      </c>
      <c r="G89" s="7" t="n">
        <v>1774.833333333333</v>
      </c>
      <c r="H89" s="7" t="n">
        <v>91</v>
      </c>
      <c r="I89" s="7" t="n">
        <v>1859</v>
      </c>
      <c r="J89" s="17" t="n">
        <v>1.047422293173068</v>
      </c>
    </row>
    <row r="90">
      <c r="A90" s="6" t="n">
        <v>24</v>
      </c>
      <c r="B90" s="6" t="inlineStr">
        <is>
          <t>24.06.2026</t>
        </is>
      </c>
      <c r="C90" s="7" t="n">
        <v>2879840</v>
      </c>
      <c r="D90" s="7" t="n">
        <v>139849.09</v>
      </c>
      <c r="E90" s="7" t="n">
        <v>2932326.51</v>
      </c>
      <c r="F90" s="17" t="n">
        <v>1.018225495166398</v>
      </c>
      <c r="G90" s="7" t="n">
        <v>1852</v>
      </c>
      <c r="H90" s="7" t="n">
        <v>83</v>
      </c>
      <c r="I90" s="7" t="n">
        <v>1942</v>
      </c>
      <c r="J90" s="17" t="n">
        <v>1.048596112311015</v>
      </c>
    </row>
    <row r="91">
      <c r="A91" s="6" t="n">
        <v>25</v>
      </c>
      <c r="B91" s="6" t="inlineStr">
        <is>
          <t>25.06.2026</t>
        </is>
      </c>
      <c r="C91" s="7" t="n">
        <v>2999833.333333333</v>
      </c>
      <c r="D91" s="7" t="n">
        <v>124234.75</v>
      </c>
      <c r="E91" s="7" t="n">
        <v>3056561.26</v>
      </c>
      <c r="F91" s="17" t="n">
        <v>1.018910359464415</v>
      </c>
      <c r="G91" s="7" t="n">
        <v>1929.166666666667</v>
      </c>
      <c r="H91" s="7" t="n">
        <v>75</v>
      </c>
      <c r="I91" s="7" t="n">
        <v>2017</v>
      </c>
      <c r="J91" s="17" t="n">
        <v>1.045529157667387</v>
      </c>
    </row>
    <row r="92">
      <c r="A92" s="6" t="n">
        <v>26</v>
      </c>
      <c r="B92" s="6" t="inlineStr">
        <is>
          <t>26.06.2026</t>
        </is>
      </c>
      <c r="C92" s="7" t="n">
        <v>3119826.666666667</v>
      </c>
      <c r="D92" s="7" t="n">
        <v>140441.62</v>
      </c>
      <c r="E92" s="7" t="n">
        <v>3197002.88</v>
      </c>
      <c r="F92" s="17" t="n">
        <v>1.024737340108639</v>
      </c>
      <c r="G92" s="7" t="n">
        <v>2006.333333333333</v>
      </c>
      <c r="H92" s="7" t="n">
        <v>91</v>
      </c>
      <c r="I92" s="7" t="n">
        <v>2108</v>
      </c>
      <c r="J92" s="17" t="n">
        <v>1.050672869247383</v>
      </c>
    </row>
    <row r="93">
      <c r="A93" s="6" t="n">
        <v>27</v>
      </c>
      <c r="B93" s="6" t="inlineStr">
        <is>
          <t>27.06.2026</t>
        </is>
      </c>
      <c r="C93" s="7" t="n">
        <v>3239820</v>
      </c>
      <c r="D93" s="7" t="n">
        <v>81705.79000000001</v>
      </c>
      <c r="E93" s="7" t="n">
        <v>3278708.67</v>
      </c>
      <c r="F93" s="17" t="n">
        <v>1.012003342778303</v>
      </c>
      <c r="G93" s="7" t="n">
        <v>2083.5</v>
      </c>
      <c r="H93" s="7" t="n">
        <v>54</v>
      </c>
      <c r="I93" s="7" t="n">
        <v>2162</v>
      </c>
      <c r="J93" s="17" t="n">
        <v>1.037676985841133</v>
      </c>
    </row>
    <row r="94">
      <c r="A94" s="6" t="n">
        <v>28</v>
      </c>
      <c r="B94" s="6" t="inlineStr">
        <is>
          <t>28.06.2026</t>
        </is>
      </c>
      <c r="C94" s="7" t="n">
        <v>3359813.333333333</v>
      </c>
      <c r="D94" s="7" t="n">
        <v>23309.5</v>
      </c>
      <c r="E94" s="7" t="n">
        <v>3302018.17</v>
      </c>
      <c r="F94" s="17" t="n">
        <v>0.9827981028707945</v>
      </c>
      <c r="G94" s="7" t="n">
        <v>2160.666666666667</v>
      </c>
      <c r="H94" s="7" t="n">
        <v>14</v>
      </c>
      <c r="I94" s="7" t="n">
        <v>2176</v>
      </c>
      <c r="J94" s="17" t="n">
        <v>1.007096575131132</v>
      </c>
    </row>
    <row r="95">
      <c r="A95" s="6" t="n">
        <v>29</v>
      </c>
      <c r="B95" s="6" t="inlineStr">
        <is>
          <t>29.06.2026</t>
        </is>
      </c>
      <c r="C95" s="7" t="n">
        <v>3479806.666666667</v>
      </c>
      <c r="D95" s="7" t="n">
        <v>128388.12</v>
      </c>
      <c r="E95" s="7" t="n">
        <v>3430406.290000001</v>
      </c>
      <c r="F95" s="17" t="n">
        <v>0.9858037007803118</v>
      </c>
      <c r="G95" s="7" t="n">
        <v>2237.833333333333</v>
      </c>
      <c r="H95" s="7" t="n">
        <v>74</v>
      </c>
      <c r="I95" s="7" t="n">
        <v>2250</v>
      </c>
      <c r="J95" s="17" t="n">
        <v>1.005436806434795</v>
      </c>
    </row>
    <row r="96">
      <c r="A96" s="6" t="n">
        <v>30</v>
      </c>
      <c r="B96" s="6" t="inlineStr">
        <is>
          <t>30.06.2026</t>
        </is>
      </c>
      <c r="C96" s="7" t="n">
        <v>3599800</v>
      </c>
      <c r="D96" s="7" t="n">
        <v>129850.79</v>
      </c>
      <c r="E96" s="7" t="n">
        <v>3560257.080000001</v>
      </c>
      <c r="F96" s="17" t="n">
        <v>0.9890152452914053</v>
      </c>
      <c r="G96" s="7" t="n">
        <v>2315</v>
      </c>
      <c r="H96" s="7" t="n">
        <v>86</v>
      </c>
      <c r="I96" s="7" t="n">
        <v>2336</v>
      </c>
      <c r="J96" s="17" t="n">
        <v>1.009071274298056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61">
    <cfRule type="dataBar" priority="5">
      <dataBar showValue="1">
        <cfvo type="num" val="0"/>
        <cfvo type="num" val="1"/>
        <color rgb="00B7E4C7"/>
      </dataBar>
    </cfRule>
  </conditionalFormatting>
  <conditionalFormatting sqref="H26:H61">
    <cfRule type="dataBar" priority="5">
      <dataBar showValue="1">
        <cfvo type="num" val="0"/>
        <cfvo type="num" val="1"/>
        <color rgb="00B7E4C7"/>
      </dataBar>
    </cfRule>
  </conditionalFormatting>
  <conditionalFormatting sqref="F67:F96">
    <cfRule type="dataBar" priority="7">
      <dataBar showValue="1">
        <cfvo type="num" val="0"/>
        <cfvo type="num" val="1"/>
        <color rgb="00B7E4C7"/>
      </dataBar>
    </cfRule>
  </conditionalFormatting>
  <conditionalFormatting sqref="J67:J96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2026-07-07T05:31:50Z</dcterms:created>
  <dcterms:modified xsi:type="dcterms:W3CDTF">2026-07-07T05:31:50Z</dcterms:modified>
</cp:coreProperties>
</file>